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901"/>
  <workbookPr defaultThemeVersion="166925"/>
  <mc:AlternateContent xmlns:mc="http://schemas.openxmlformats.org/markup-compatibility/2006">
    <mc:Choice Requires="x15">
      <x15ac:absPath xmlns:x15ac="http://schemas.microsoft.com/office/spreadsheetml/2010/11/ac" url="F:\To Tin Hoc\Ke hoach to 2020-2021\Ma tran de 2020-2021\MATRAN_HK2\HK2\"/>
    </mc:Choice>
  </mc:AlternateContent>
  <xr:revisionPtr revIDLastSave="0" documentId="13_ncr:1_{D225DE73-5985-4231-B183-738BDD514D9A}" xr6:coauthVersionLast="46" xr6:coauthVersionMax="46" xr10:uidLastSave="{00000000-0000-0000-0000-000000000000}"/>
  <bookViews>
    <workbookView xWindow="0" yWindow="0" windowWidth="20480" windowHeight="10200" activeTab="3" xr2:uid="{00000000-000D-0000-FFFF-FFFF00000000}"/>
  </bookViews>
  <sheets>
    <sheet name="Động từ dùng trong chuẩn KTKN" sheetId="5" r:id="rId1"/>
    <sheet name="Lớp 10" sheetId="2" r:id="rId2"/>
    <sheet name="Lớp 11" sheetId="3" r:id="rId3"/>
    <sheet name="Lớp 12" sheetId="4" r:id="rId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Q25" i="2" l="1"/>
  <c r="M25" i="2"/>
  <c r="I25" i="2"/>
  <c r="E25" i="2"/>
  <c r="V23" i="2"/>
  <c r="T23" i="2"/>
  <c r="S23" i="2"/>
  <c r="R23" i="2"/>
  <c r="Q23" i="2"/>
  <c r="P23" i="2"/>
  <c r="O23" i="2"/>
  <c r="N23" i="2"/>
  <c r="M23" i="2"/>
  <c r="L23" i="2"/>
  <c r="K23" i="2"/>
  <c r="J23" i="2"/>
  <c r="I23" i="2"/>
  <c r="H23" i="2"/>
  <c r="G23" i="2"/>
  <c r="F23" i="2"/>
  <c r="E23" i="2"/>
  <c r="W22" i="2"/>
  <c r="V22" i="2"/>
  <c r="U22" i="2"/>
  <c r="X22" i="2" s="1"/>
  <c r="W21" i="2"/>
  <c r="V21" i="2"/>
  <c r="U21" i="2"/>
  <c r="X21" i="2" s="1"/>
  <c r="W20" i="2"/>
  <c r="V20" i="2"/>
  <c r="U20" i="2"/>
  <c r="X20" i="2" s="1"/>
  <c r="W19" i="2"/>
  <c r="U19" i="2"/>
  <c r="X19" i="2" s="1"/>
  <c r="X18" i="2"/>
  <c r="W18" i="2"/>
  <c r="V18" i="2"/>
  <c r="U18" i="2"/>
  <c r="W17" i="2"/>
  <c r="V17" i="2"/>
  <c r="U17" i="2"/>
  <c r="X17" i="2" s="1"/>
  <c r="X16" i="2"/>
  <c r="W16" i="2"/>
  <c r="V16" i="2"/>
  <c r="U16" i="2"/>
  <c r="W15" i="2"/>
  <c r="V15" i="2"/>
  <c r="U15" i="2"/>
  <c r="X15" i="2" s="1"/>
  <c r="X14" i="2"/>
  <c r="W14" i="2"/>
  <c r="V14" i="2"/>
  <c r="U14" i="2"/>
  <c r="W13" i="2"/>
  <c r="V13" i="2"/>
  <c r="U13" i="2"/>
  <c r="X13" i="2" s="1"/>
  <c r="X12" i="2"/>
  <c r="W12" i="2"/>
  <c r="V12" i="2"/>
  <c r="U12" i="2"/>
  <c r="W11" i="2"/>
  <c r="V11" i="2"/>
  <c r="U11" i="2"/>
  <c r="X11" i="2" s="1"/>
  <c r="X10" i="2"/>
  <c r="W10" i="2"/>
  <c r="V10" i="2"/>
  <c r="U10" i="2"/>
  <c r="W9" i="2"/>
  <c r="W23" i="2" s="1"/>
  <c r="V9" i="2"/>
  <c r="U9" i="2"/>
  <c r="U23" i="2" s="1"/>
  <c r="X9" i="2" l="1"/>
  <c r="X23" i="2" s="1"/>
  <c r="Q19" i="4"/>
  <c r="X16" i="4"/>
  <c r="X15" i="4"/>
  <c r="X14" i="4"/>
  <c r="X13" i="4"/>
  <c r="X12" i="4"/>
  <c r="X11" i="4"/>
  <c r="X9" i="4"/>
  <c r="X20" i="4"/>
  <c r="U11" i="4"/>
  <c r="V11" i="4"/>
  <c r="W11" i="4"/>
  <c r="U12" i="4"/>
  <c r="V12" i="4"/>
  <c r="W12" i="4"/>
  <c r="U13" i="4"/>
  <c r="V13" i="4"/>
  <c r="W13" i="4"/>
  <c r="U14" i="4"/>
  <c r="V14" i="4"/>
  <c r="W14" i="4"/>
  <c r="U15" i="4"/>
  <c r="V15" i="4"/>
  <c r="W15" i="4"/>
  <c r="U16" i="4"/>
  <c r="V16" i="4"/>
  <c r="W16" i="4"/>
  <c r="U17" i="4"/>
  <c r="V17" i="4"/>
  <c r="X17" i="4" s="1"/>
  <c r="W17" i="4"/>
  <c r="F16" i="3"/>
  <c r="J16" i="3"/>
  <c r="N16" i="3"/>
  <c r="R16" i="3"/>
  <c r="W14" i="3"/>
  <c r="W15" i="3"/>
  <c r="V10" i="3" l="1"/>
  <c r="V11" i="3"/>
  <c r="V12" i="3"/>
  <c r="V13" i="3"/>
  <c r="V14" i="3"/>
  <c r="V15" i="3"/>
  <c r="U14" i="3"/>
  <c r="X14" i="3" s="1"/>
  <c r="U15" i="3"/>
  <c r="X15" i="3" s="1"/>
  <c r="Q16" i="3"/>
  <c r="M16" i="3"/>
  <c r="I16" i="3"/>
  <c r="E16" i="3"/>
  <c r="W10" i="3" l="1"/>
  <c r="W11" i="3"/>
  <c r="W12" i="3"/>
  <c r="W13" i="3"/>
  <c r="U11" i="3"/>
  <c r="X11" i="3" s="1"/>
  <c r="W9" i="3"/>
  <c r="V9" i="3"/>
  <c r="U9" i="3"/>
  <c r="X9" i="3" s="1"/>
  <c r="W16" i="3" l="1"/>
  <c r="U10" i="3"/>
  <c r="U12" i="3"/>
  <c r="X12" i="3" s="1"/>
  <c r="U13" i="3"/>
  <c r="X13" i="3" s="1"/>
  <c r="G16" i="3"/>
  <c r="H16" i="3"/>
  <c r="K16" i="3"/>
  <c r="L16" i="3"/>
  <c r="O16" i="3"/>
  <c r="P16" i="3"/>
  <c r="S16" i="3"/>
  <c r="T16" i="3"/>
  <c r="E18" i="3"/>
  <c r="I18" i="3"/>
  <c r="M18" i="3"/>
  <c r="Q18" i="3"/>
  <c r="V16" i="3" l="1"/>
  <c r="X10" i="3"/>
  <c r="X16" i="3" s="1"/>
  <c r="U16" i="3"/>
  <c r="T18" i="4" l="1"/>
  <c r="S18" i="4"/>
  <c r="R18" i="4"/>
  <c r="Q18" i="4"/>
  <c r="P18" i="4"/>
  <c r="O18" i="4"/>
  <c r="N18" i="4"/>
  <c r="M18" i="4"/>
  <c r="M19" i="4" s="1"/>
  <c r="L18" i="4"/>
  <c r="K18" i="4"/>
  <c r="J18" i="4"/>
  <c r="I18" i="4"/>
  <c r="I19" i="4" s="1"/>
  <c r="H18" i="4"/>
  <c r="G18" i="4"/>
  <c r="E19" i="4" s="1"/>
  <c r="F18" i="4"/>
  <c r="E18" i="4"/>
  <c r="W10" i="4"/>
  <c r="V10" i="4"/>
  <c r="U10" i="4"/>
  <c r="X10" i="4" s="1"/>
  <c r="X18" i="4" s="1"/>
  <c r="W9" i="4"/>
  <c r="V9" i="4"/>
  <c r="U9" i="4"/>
  <c r="I20" i="4" l="1"/>
  <c r="Q20" i="4"/>
  <c r="E20" i="4"/>
  <c r="M20" i="4"/>
  <c r="V18" i="4"/>
  <c r="W18" i="4"/>
  <c r="U18" i="4"/>
</calcChain>
</file>

<file path=xl/sharedStrings.xml><?xml version="1.0" encoding="utf-8"?>
<sst xmlns="http://schemas.openxmlformats.org/spreadsheetml/2006/main" count="201" uniqueCount="115">
  <si>
    <t>stt</t>
  </si>
  <si>
    <t>NỘI DUNG KIẾN THỨC</t>
  </si>
  <si>
    <t>ĐƠN VỊ KIẾN THỨC</t>
  </si>
  <si>
    <t>CÂU HỎI THEO MỨC ĐỘ NHẬN THỨC</t>
  </si>
  <si>
    <t>tổng số câu</t>
  </si>
  <si>
    <t>Tổng thời gian</t>
  </si>
  <si>
    <t>NHẬN BIÊT</t>
  </si>
  <si>
    <t>THÔNG HIỂU</t>
  </si>
  <si>
    <t>VẬN DỤNG</t>
  </si>
  <si>
    <t>VẬN DỤNG CAO</t>
  </si>
  <si>
    <t>TỈ LỆ %</t>
  </si>
  <si>
    <t>Ch TN</t>
  </si>
  <si>
    <t>ch TL</t>
  </si>
  <si>
    <t>Thời gian</t>
  </si>
  <si>
    <t>Ch TL</t>
  </si>
  <si>
    <t xml:space="preserve">tổng </t>
  </si>
  <si>
    <t xml:space="preserve">tỉ lệ </t>
  </si>
  <si>
    <t>Tổng điểm</t>
  </si>
  <si>
    <t>CHUẨN KIẾN THỨC KỸ NĂNG CẦN KIỂM TRA</t>
  </si>
  <si>
    <t>Lớp 10</t>
  </si>
  <si>
    <t>Lớp 12</t>
  </si>
  <si>
    <t>Lớp 11</t>
  </si>
  <si>
    <t>TRƯỜNG THPT BÌNH CHÁNH</t>
  </si>
  <si>
    <t>TỔ TIN HỌC</t>
  </si>
  <si>
    <t>Mức độ</t>
  </si>
  <si>
    <t>Mô tả</t>
  </si>
  <si>
    <t>Động từ thường dùng trong đặc tả và câu hỏi</t>
  </si>
  <si>
    <t>Nhận biết</t>
  </si>
  <si>
    <t>Học sinh nhớ các khái niệm cơ bản, có thể nêu lên hoặc nhận ra chúng khi được yêu cầu</t>
  </si>
  <si>
    <t>Kể, liệt kê, nêu tên,</t>
  </si>
  <si>
    <t>xác định, viết, tìm,</t>
  </si>
  <si>
    <t>nhận ra,…</t>
  </si>
  <si>
    <t>Thông hiểu</t>
  </si>
  <si>
    <t>Học sinh hiểu các khái niệm cơ bản và có thể vận dụng chúng, khi chúng được thể hiện theo cách tương tự như cách giáo viên đã giảng hoặc như các ví dụ tiêu biểu về chúng trên lớp học.</t>
  </si>
  <si>
    <t>Giải thích, diễn giải, phác thảo, thảo luận, phân biệt, dự đoán, khẳng định lại, so sánh, mô tả..</t>
  </si>
  <si>
    <t>Vận dụng</t>
  </si>
  <si>
    <t>Học sinh có thể hiểu được khái niệm ở một mức độ cao hơn “thông hiểu”, tạo ra được sự liên kết hợp lý giữa các khái niệm cơ bản và có thể vận dụng chúng để tổ chức lại các thông tin đã được trình bày giống với bài giảng của giáo viên hoặc trong sách giáo khoa.</t>
  </si>
  <si>
    <t>Giải quyết, thể hiện, sử dụng, làm rõ, xây dựng, hoàn thiện, xem xét, làm sáng tỏ..</t>
  </si>
  <si>
    <t>Vận dụng cao</t>
  </si>
  <si>
    <t>Học sinh có thể sử dụng các kiến thức về môn học – chủ đề để giải quyết các vấn đề mới, không giống với những điều đã được học, hoặc trình bày trong sách giáo khoa, nhưng ở mức độ phù hợp nhiệm vụ, với kỹ năng và kiến thức được giảng dạy phù hợp với mức độ nhận thức này. Đây là những vấn đề, nhiệm vụ giống với các tình huống thực tiễn.</t>
  </si>
  <si>
    <t>Tạo ra, phát hiện ra, soạn thảo, dự báo, lập kế hoạch, xây dựng, thiết kế, tưởng tượng, đề xuất, định hình.</t>
  </si>
  <si>
    <t>Kiểu dữ liệu tệp</t>
  </si>
  <si>
    <t>Thao tác với tệp</t>
  </si>
  <si>
    <t>Chương trình con và phân loại</t>
  </si>
  <si>
    <t>Ví dụ về cách viết và sử dụng chương trình con</t>
  </si>
  <si>
    <t>1.1 Vai trò của kiểu tệp</t>
  </si>
  <si>
    <t>1.2 Phân loại tệp và thao tác với tệp</t>
  </si>
  <si>
    <t>2.1 Khai báo</t>
  </si>
  <si>
    <t>2.2 Các thao tác với tệp</t>
  </si>
  <si>
    <t>3.1 Phân loại và cấu trúc chương trình con</t>
  </si>
  <si>
    <t>4.1 Cách viết và sử dụng thủ tục</t>
  </si>
  <si>
    <t>4.2 Cách viết và sử dụng hàm</t>
  </si>
  <si>
    <t>Nhận biết:
- Tìm ra được từ khóa khai báo tệp
-Xác định được cấu trúc khai báo tệp.
Vận dụng: 
- Khai báo được tên tệp theo đúng  cú pháp</t>
  </si>
  <si>
    <t xml:space="preserve">Nhận biết:
- Nêu được cách gắn tên tệp.
- Nhận ra được các cách mở tệp.
- Xác định được câu lệnh đọc, ghi tệp.
- Liệt kê được một số hàm chuẩn khi  đọc ghi tệp văn bản.
- Nhận dạng được thủ tục đóng tệp.
Thông hiểu:
-Dự đoán được kết quả khi sử dụng câu lệnh write, read, writeln, readln trên tệp.
-Dự đoán được kết quả trả về của của hàm eof và eoln.
Vận dụng:
-Sử dụng được thủ tục assign để gắn tên tệp vào biến tệp.
- Sử dụng được các thủ tục mở tệp, đọc ghi  dữ liệu vào tệp.
- Sử dụng được thủ tục đóng tệp.
- Sử dụng được hàm reset và rewrite.
</t>
  </si>
  <si>
    <t xml:space="preserve"> Nhận biết:
-Xác định được nơi lưu trữ kiểu tệp.
- Nhận ra được lợi ích của kiểu tệp.
Thông hiểu:
- Mô tả được lợi ích của kiểu tệp
</t>
  </si>
  <si>
    <t xml:space="preserve">Nhận biết:
- Xác định được các cách phân loại tệp.
- Nêu được hai thao tác với tệp.
- Nhận ra đúng loại tệp theo cách phân loại.
Thông hiểu:
-Phân biệt được tệp văn bản và tệp có cấu trúc
-Phân biệt được tệp truy cập tuần tự và tệp truy cập trực tiếp.
- Mô tả được tệp văn bản, tệp có cấu trúc, tệp truy cập tuần tự và tệp truy cập trực tiếp.
</t>
  </si>
  <si>
    <t>Thông hiểu:
- Phân biệt được dạng bài tập sẽ dùng hàm hay thủ tục.
Vận dụng: 
- Sử dụng đúng cấu trúc hàm
Vận dụng cao:
- Phát hiện ra kết quả của hàm.</t>
  </si>
  <si>
    <t xml:space="preserve">Nhận biết:
- Kể được 2 loại chương trình con.
- Nêu tên được từ khóa khai báo hàm và thủ tục
- Nhận ra cấu trúc chương trình con gồm 3 phần.
Thông hiểu:
-So sánh được sự giống và khác nhau của hàm và thủ tục.
- Phân biệt được biến toàn cục, biến cục bộ.
- Phân biệt được hàm và thủ tục trong các hàm và thủ tục có sẵn.
</t>
  </si>
  <si>
    <t>Thông hiểu:
- Phân biệt được dạng bài tập sẽ dùng  thủ tục hay hàm.
Vận dụng: 
- Sử dụng đúng cấu trúc thủ tục.
Vận dụng cao:
- Phát hiện ra kết quả của thủ tục.</t>
  </si>
  <si>
    <t>MA TRẬN ĐỀ KIỂM TRA ĐÁNH GIÁ ĐỊNH KỲ HỌC KỲ 2 NĂM HỌC 2020-2021</t>
  </si>
  <si>
    <t>1.1 Mô hình dữ liệu quan hệ</t>
  </si>
  <si>
    <t>1.2 Cơ sở dữ liệu quan hệ</t>
  </si>
  <si>
    <t>1. Cơ sở dữ liệu quan hệ</t>
  </si>
  <si>
    <t>2.1 Tạo lập cơ sở dữ liệu</t>
  </si>
  <si>
    <t>2. Các thao tác với cơ sở dữ liệu quan hệ</t>
  </si>
  <si>
    <t>2.2 Cập nhật dữ liệu</t>
  </si>
  <si>
    <t>2.3 Khai thác cơ sở dữ liệu</t>
  </si>
  <si>
    <t>3.  Bảo mật thông tin trong các hệ cơ sở dữ liệu.</t>
  </si>
  <si>
    <t>3.1 Chính sách và ý thức</t>
  </si>
  <si>
    <t>3.2 Phân quyền truy cập và nhận dạng người dùng</t>
  </si>
  <si>
    <t>3.3 Mã hoá thông tin và nén dữ liệu</t>
  </si>
  <si>
    <t>3.4 Lưu biên bản</t>
  </si>
  <si>
    <r>
      <rPr>
        <b/>
        <sz val="14"/>
        <color theme="1"/>
        <rFont val="Times New Roman"/>
        <family val="1"/>
      </rPr>
      <t>Nhận biết:</t>
    </r>
    <r>
      <rPr>
        <sz val="14"/>
        <color theme="1"/>
        <rFont val="Times New Roman"/>
        <family val="1"/>
      </rPr>
      <t xml:space="preserve"> 
 - Liệt kê được các yếu tố về mặt cấu trúc trong mô hình quan hệ.
- Liệt kê được các yếu tố về mặt thao tác trong mô hình quan hệ.
- Liệt kê được các yếu tố về ràng buộc dữ liệu trong mô hình quan hệ.</t>
    </r>
  </si>
  <si>
    <r>
      <rPr>
        <b/>
        <sz val="14"/>
        <color theme="1"/>
        <rFont val="Times New Roman"/>
        <family val="1"/>
      </rPr>
      <t xml:space="preserve">Nhận biết:
</t>
    </r>
    <r>
      <rPr>
        <sz val="14"/>
        <color theme="1"/>
        <rFont val="Times New Roman"/>
        <family val="1"/>
      </rPr>
      <t xml:space="preserve"> - Liệt kê các bước tạo lập cơ sở dữ liệu.</t>
    </r>
    <r>
      <rPr>
        <b/>
        <sz val="14"/>
        <color theme="1"/>
        <rFont val="Times New Roman"/>
        <family val="1"/>
      </rPr>
      <t xml:space="preserve">
Thông hiểu:</t>
    </r>
    <r>
      <rPr>
        <sz val="14"/>
        <color theme="1"/>
        <rFont val="Times New Roman"/>
        <family val="1"/>
      </rPr>
      <t xml:space="preserve">
 - Mô tả được mối quan hệ giữa các quan hệ trong CSDL quan hệ..
</t>
    </r>
    <r>
      <rPr>
        <b/>
        <sz val="14"/>
        <color theme="1"/>
        <rFont val="Times New Roman"/>
        <family val="1"/>
      </rPr>
      <t>Vận dụng:</t>
    </r>
    <r>
      <rPr>
        <sz val="14"/>
        <color theme="1"/>
        <rFont val="Times New Roman"/>
        <family val="1"/>
      </rPr>
      <t xml:space="preserve">
 -  Xây dựng được liên kết giữa hai quan hệ trong CSDL quan hệ.</t>
    </r>
  </si>
  <si>
    <r>
      <rPr>
        <b/>
        <sz val="14"/>
        <color theme="1"/>
        <rFont val="Times New Roman"/>
        <family val="1"/>
      </rPr>
      <t xml:space="preserve">Nhận biết:
</t>
    </r>
    <r>
      <rPr>
        <sz val="14"/>
        <color theme="1"/>
        <rFont val="Times New Roman"/>
        <family val="1"/>
      </rPr>
      <t xml:space="preserve"> - Liệt kê các bước cập nhật dữ liệu trong cơ sở dữ liệu quan hệ.</t>
    </r>
    <r>
      <rPr>
        <b/>
        <sz val="14"/>
        <color theme="1"/>
        <rFont val="Times New Roman"/>
        <family val="1"/>
      </rPr>
      <t xml:space="preserve">
Thông hiểu:</t>
    </r>
    <r>
      <rPr>
        <sz val="14"/>
        <color theme="1"/>
        <rFont val="Times New Roman"/>
        <family val="1"/>
      </rPr>
      <t xml:space="preserve">
 - Mô tả được  thêm, sửa và xoá dữ liệu trong CSDL quan hệ..</t>
    </r>
  </si>
  <si>
    <r>
      <rPr>
        <b/>
        <sz val="14"/>
        <color theme="1"/>
        <rFont val="Times New Roman"/>
        <family val="1"/>
      </rPr>
      <t xml:space="preserve">Nhận biết:
</t>
    </r>
    <r>
      <rPr>
        <sz val="14"/>
        <color theme="1"/>
        <rFont val="Times New Roman"/>
        <family val="1"/>
      </rPr>
      <t xml:space="preserve"> - Liệt kê các thao tác khai thác dữ liệu trong  cơ sở dữ liệu quan hệ.</t>
    </r>
    <r>
      <rPr>
        <b/>
        <sz val="14"/>
        <color theme="1"/>
        <rFont val="Times New Roman"/>
        <family val="1"/>
      </rPr>
      <t xml:space="preserve">
Thông hiểu:</t>
    </r>
    <r>
      <rPr>
        <sz val="14"/>
        <color theme="1"/>
        <rFont val="Times New Roman"/>
        <family val="1"/>
      </rPr>
      <t xml:space="preserve">
 - Mô tả được thao tác truy vấn CSDL.</t>
    </r>
  </si>
  <si>
    <r>
      <rPr>
        <b/>
        <sz val="14"/>
        <color theme="1"/>
        <rFont val="Times New Roman"/>
        <family val="1"/>
      </rPr>
      <t>Thông hiểu:</t>
    </r>
    <r>
      <rPr>
        <sz val="14"/>
        <color theme="1"/>
        <rFont val="Times New Roman"/>
        <family val="1"/>
      </rPr>
      <t xml:space="preserve">
 - Giải thích quyền truy cập và nhận dạng người dùng.</t>
    </r>
  </si>
  <si>
    <r>
      <rPr>
        <b/>
        <sz val="14"/>
        <color theme="1"/>
        <rFont val="Times New Roman"/>
        <family val="1"/>
      </rPr>
      <t>Nhận biết:</t>
    </r>
    <r>
      <rPr>
        <sz val="14"/>
        <color theme="1"/>
        <rFont val="Times New Roman"/>
        <family val="1"/>
      </rPr>
      <t xml:space="preserve">
 - Liệt kê các bước lưu biên bản</t>
    </r>
  </si>
  <si>
    <r>
      <rPr>
        <b/>
        <sz val="14"/>
        <color theme="1"/>
        <rFont val="Times New Roman"/>
        <family val="1"/>
      </rPr>
      <t xml:space="preserve">Nhận biết:
</t>
    </r>
    <r>
      <rPr>
        <sz val="14"/>
        <color theme="1"/>
        <rFont val="Times New Roman"/>
        <family val="1"/>
      </rPr>
      <t xml:space="preserve"> - Xác định được khái niệm quan hệ
- Liệt kê được các thành phần trong quan hệ.</t>
    </r>
    <r>
      <rPr>
        <b/>
        <sz val="14"/>
        <color theme="1"/>
        <rFont val="Times New Roman"/>
        <family val="1"/>
      </rPr>
      <t xml:space="preserve">
Thông hiểu:</t>
    </r>
    <r>
      <rPr>
        <sz val="14"/>
        <color theme="1"/>
        <rFont val="Times New Roman"/>
        <family val="1"/>
      </rPr>
      <t xml:space="preserve">
 - Mô tả được các đặc trưng chính của một quan hệ trong hệ cơ sở dữ liệu quan hệ.
</t>
    </r>
    <r>
      <rPr>
        <b/>
        <sz val="14"/>
        <color theme="1"/>
        <rFont val="Times New Roman"/>
        <family val="1"/>
      </rPr>
      <t>Vận dụng:</t>
    </r>
    <r>
      <rPr>
        <sz val="14"/>
        <color theme="1"/>
        <rFont val="Times New Roman"/>
        <family val="1"/>
      </rPr>
      <t xml:space="preserve">
 - Làm rõ thuộc tính đa trị qua một ví dụ cụ thể.
 - Làm rõ thuộc tính phức hợp qua một ví dụ cụ thể.
</t>
    </r>
    <r>
      <rPr>
        <b/>
        <sz val="14"/>
        <color theme="1"/>
        <rFont val="Times New Roman"/>
        <family val="1"/>
      </rPr>
      <t>Vận dụng cao:</t>
    </r>
    <r>
      <rPr>
        <sz val="14"/>
        <color theme="1"/>
        <rFont val="Times New Roman"/>
        <family val="1"/>
      </rPr>
      <t xml:space="preserve">
 - Xây dựng khoá chính trong một quan hệ cho trước.</t>
    </r>
  </si>
  <si>
    <r>
      <rPr>
        <b/>
        <sz val="14"/>
        <color theme="1"/>
        <rFont val="Times New Roman"/>
        <family val="1"/>
      </rPr>
      <t>Nhận biết:</t>
    </r>
    <r>
      <rPr>
        <sz val="14"/>
        <color theme="1"/>
        <rFont val="Times New Roman"/>
        <family val="1"/>
      </rPr>
      <t xml:space="preserve">
 - Liệt kê được các chính sách  và ý thức trong việc bảo mật thông tin trong các hệ cơ sở dữ liệu  </t>
    </r>
  </si>
  <si>
    <r>
      <rPr>
        <b/>
        <sz val="14"/>
        <color theme="1"/>
        <rFont val="Times New Roman"/>
        <family val="1"/>
      </rPr>
      <t>Vận dụng:</t>
    </r>
    <r>
      <rPr>
        <sz val="14"/>
        <color theme="1"/>
        <rFont val="Times New Roman"/>
        <family val="1"/>
      </rPr>
      <t xml:space="preserve">
 - Xây dựng một cách mã hoá đơn giản.</t>
    </r>
  </si>
  <si>
    <t>Một số chức năng khác</t>
  </si>
  <si>
    <t>1.1. Định dạng kiểu danh sách</t>
  </si>
  <si>
    <t>Nhận biết:
-Liệt kê các cách định dạng kiểu danh sách
Vận dụng: 
-Sử dụng được một trong hai cách định dạng kiểu danh sách để định dạng văn bản</t>
  </si>
  <si>
    <t>1.2. Ngắt trang và đánh số trang</t>
  </si>
  <si>
    <t>Thông hiểu:
-Phân biệt được các bước ngắt trang
-Giải thích chức năng của các bước đánh số trang trong văn bản</t>
  </si>
  <si>
    <t>1.3. In văn bản</t>
  </si>
  <si>
    <t>Nhận biết:
-Liệt kê các cách xem trước khi in văn bản
-Liệt kê các cách in văn bản</t>
  </si>
  <si>
    <t>Các công cụ trợ giúp soạn thảo</t>
  </si>
  <si>
    <t>2.1. Tìm kiếm và thay thế</t>
  </si>
  <si>
    <t>Nhận biết:
-Nhận ra ích lợi của việc tìm kiếm và thay thế văn bản trong Word
-Vận dụng: sử dụng các bước tìm kiếm văn bản để tìm  kiếm một cụm từ
-Vận dụng cao: xây dựng các bước để thay thế văn bản có sử dụng chức năng phân biệt chữ hoa và chữ thường</t>
  </si>
  <si>
    <t>Tạo và làm việc với bảng</t>
  </si>
  <si>
    <t>3.1. Tạo bảng</t>
  </si>
  <si>
    <t>Nhận biết:
-Xác định các cách tạo bảng
Thông hiểu:
-Mô tả được các bước tạo bảng trong word
Vận dụng:
-Sử dụng được thao tác chọn một ô, cột, hàng, bảng 
Vận dụng cao: 
-Tạo ra một bảng trong Word</t>
  </si>
  <si>
    <t>3.2. Các thao tác với bảng</t>
  </si>
  <si>
    <t>Nhận biết: 
-Liệt kê được các bước chèn thêm ô, cột, hàng
-Liệt kê các bước xóa ô, cột, hàng
Thông hiểu:
-Phân biệt được thao tác tách ô và trộn ô trong bảng
Vận dụng: 
-Sử dụng các thao tác định dạng để định dạng văn bản trong ô
-Làm rõ việc chèn thêm một cột bên trái hoặc bên phải, một hàng trên hoặc hàng phía dưới</t>
  </si>
  <si>
    <t>Mạng máy tính</t>
  </si>
  <si>
    <t>4.1. Mạng máy tính là gì?</t>
  </si>
  <si>
    <t xml:space="preserve">Nhận biết:
-Liệt kê các thành phần chính của mạng
-Kể được một vài kiểu bố trí mạng
Thông hiểu:
-Giải thích vì sao cần kết nối các máy tính thành mạng
</t>
  </si>
  <si>
    <t>4.2. Phương tiện và giao thức truyền thông của mạng máy tính</t>
  </si>
  <si>
    <t>Nhận biết:
-Nêu tên hai loại phương tiện truyền thông trong mạng máy tính
-Kể tên một vài thiết bị kết nối mạng
- Xác định được ý nghĩa của giao thức truyền thông</t>
  </si>
  <si>
    <t>4.3. Phân loại mạng máy tính</t>
  </si>
  <si>
    <t>Nhận biết:
-Liệt kê các loại mạng máy tính
Thông hiểu: 
-So sánh sự khác nhau giữa mạng cục bộ và mạng diện rộng</t>
  </si>
  <si>
    <t>Mạng thông tin toàn cầu internet</t>
  </si>
  <si>
    <t>5.1. Internet là gì?</t>
  </si>
  <si>
    <t>Nhận biết:
-Nhận ra internet là gì</t>
  </si>
  <si>
    <t>5.2. Các máy tính trong internet giao tiếp với nhau bằng cách nào</t>
  </si>
  <si>
    <t>Nhận biết:
- Nhận ra được chức năng của máy chủ DNS
Thông hiểu:
- Phân biệt được một số phần mở rộng của tên miền</t>
  </si>
  <si>
    <t>Một số dịch vụ cơ bản của internet</t>
  </si>
  <si>
    <t>6.1. Tổ chức và truy cập thông tin</t>
  </si>
  <si>
    <t>Nhận biết:
-Liệt kê được hai loại trang web
-Nhận ra trang chủ của một website là gì
Thông hiểu:
-Giải thích siêu văn bản là gì
-Phân biệt được siêu văn bản và trang web.
Vận dụng cao:
-Phát hiện ra một vài trình duyệt web giúp truy cập internet</t>
  </si>
  <si>
    <t>6.2. Tìm kiếm thông tin trên internet</t>
  </si>
  <si>
    <t>Vận dụng:
-Sử dụng một vài website có chức năng tìm kiếm trên internet</t>
  </si>
  <si>
    <t>6.3. Thư điện tử</t>
  </si>
  <si>
    <t>Thông hiểu:
-Giải thích thư điện tử là gì
Vận dụng:
-Thể hiện một vài website có chức năng cung cấp dịch vụ thư điện tử trên internet
Vận dụng cao:
-Tạo ra một vài địa chỉ thư điện tử</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</si>
</sst>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9">
    <font>
      <sz val="11"/>
      <color theme="1"/>
      <name val="Arial"/>
      <family val="2"/>
      <scheme val="minor"/>
    </font>
    <font>
      <b/>
      <sz val="12"/>
      <color theme="1"/>
      <name val="Times New Roman"/>
      <family val="1"/>
    </font>
    <font>
      <b/>
      <sz val="16"/>
      <color theme="1"/>
      <name val="Times New Roman"/>
      <family val="1"/>
    </font>
    <font>
      <b/>
      <sz val="10"/>
      <color theme="1"/>
      <name val="Times New Roman"/>
      <family val="1"/>
    </font>
    <font>
      <b/>
      <sz val="9"/>
      <color theme="1"/>
      <name val="Times New Roman"/>
      <family val="1"/>
    </font>
    <font>
      <sz val="14"/>
      <color theme="1"/>
      <name val="Times New Roman"/>
      <family val="1"/>
    </font>
    <font>
      <b/>
      <sz val="14"/>
      <color theme="1"/>
      <name val="Times New Roman"/>
      <family val="1"/>
    </font>
    <font>
      <i/>
      <sz val="14"/>
      <color theme="1"/>
      <name val="Times New Roman"/>
      <family val="1"/>
    </font>
    <font>
      <b/>
      <i/>
      <sz val="14"/>
      <color theme="1"/>
      <name val="Times New Roman"/>
      <family val="1"/>
    </font>
    <font>
      <b/>
      <sz val="13"/>
      <color theme="1"/>
      <name val="Times New Roman"/>
      <family val="1"/>
    </font>
    <font>
      <b/>
      <sz val="24"/>
      <color theme="1"/>
      <name val="Times New Roman"/>
      <family val="1"/>
    </font>
    <font>
      <sz val="11"/>
      <color theme="1"/>
      <name val="Arial"/>
      <family val="2"/>
      <scheme val="minor"/>
    </font>
    <font>
      <sz val="20"/>
      <color theme="1"/>
      <name val="Times New Roman"/>
      <family val="1"/>
    </font>
    <font>
      <b/>
      <u/>
      <sz val="20"/>
      <color theme="1"/>
      <name val="Times New Roman"/>
      <family val="1"/>
    </font>
    <font>
      <sz val="13"/>
      <color theme="1"/>
      <name val="Times New Roman"/>
      <family val="1"/>
    </font>
    <font>
      <i/>
      <sz val="13"/>
      <color theme="1"/>
      <name val="Times New Roman"/>
      <family val="1"/>
    </font>
    <font>
      <b/>
      <sz val="24"/>
      <name val="Times New Roman"/>
      <family val="1"/>
    </font>
    <font>
      <sz val="20"/>
      <color theme="1"/>
      <name val="Times New Roman"/>
      <charset val="134"/>
    </font>
    <font>
      <b/>
      <u/>
      <sz val="20"/>
      <color theme="1"/>
      <name val="Times New Roman"/>
      <charset val="134"/>
    </font>
    <font>
      <b/>
      <sz val="13"/>
      <color theme="1"/>
      <name val="Times New Roman"/>
      <charset val="134"/>
    </font>
    <font>
      <b/>
      <sz val="24"/>
      <color theme="1"/>
      <name val="Times New Roman"/>
      <charset val="134"/>
    </font>
    <font>
      <b/>
      <sz val="12"/>
      <color theme="1"/>
      <name val="Times New Roman"/>
      <charset val="134"/>
    </font>
    <font>
      <b/>
      <sz val="16"/>
      <color theme="1"/>
      <name val="Times New Roman"/>
      <charset val="134"/>
    </font>
    <font>
      <b/>
      <sz val="10"/>
      <color theme="1"/>
      <name val="Times New Roman"/>
      <charset val="134"/>
    </font>
    <font>
      <b/>
      <sz val="9"/>
      <color theme="1"/>
      <name val="Times New Roman"/>
      <charset val="134"/>
    </font>
    <font>
      <sz val="14"/>
      <color theme="1"/>
      <name val="Times New Roman"/>
      <charset val="134"/>
    </font>
    <font>
      <b/>
      <sz val="14"/>
      <color theme="1"/>
      <name val="Times New Roman"/>
      <charset val="134"/>
    </font>
    <font>
      <i/>
      <sz val="14"/>
      <color theme="1"/>
      <name val="Times New Roman"/>
      <charset val="134"/>
    </font>
    <font>
      <b/>
      <i/>
      <sz val="14"/>
      <color theme="1"/>
      <name val="Times New Roman"/>
      <charset val="134"/>
    </font>
  </fonts>
  <fills count="3">
    <fill>
      <patternFill patternType="none"/>
    </fill>
    <fill>
      <patternFill patternType="gray125"/>
    </fill>
    <fill>
      <patternFill patternType="solid">
        <fgColor rgb="FFFFFF00"/>
        <bgColor indexed="64"/>
      </patternFill>
    </fill>
  </fills>
  <borders count="48">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diagonal/>
    </border>
    <border>
      <left/>
      <right style="medium">
        <color indexed="64"/>
      </right>
      <top/>
      <bottom style="medium">
        <color indexed="64"/>
      </bottom>
      <diagonal/>
    </border>
    <border>
      <left/>
      <right style="medium">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top/>
      <bottom style="medium">
        <color indexed="64"/>
      </bottom>
      <diagonal/>
    </border>
    <border>
      <left style="thin">
        <color indexed="64"/>
      </left>
      <right style="medium">
        <color indexed="64"/>
      </right>
      <top style="thin">
        <color indexed="64"/>
      </top>
      <bottom/>
      <diagonal/>
    </border>
    <border>
      <left style="medium">
        <color indexed="64"/>
      </left>
      <right/>
      <top/>
      <bottom style="thin">
        <color indexed="64"/>
      </bottom>
      <diagonal/>
    </border>
    <border>
      <left style="medium">
        <color indexed="64"/>
      </left>
      <right style="thin">
        <color indexed="64"/>
      </right>
      <top style="thin">
        <color indexed="64"/>
      </top>
      <bottom/>
      <diagonal/>
    </border>
    <border>
      <left/>
      <right/>
      <top/>
      <bottom style="thin">
        <color indexed="64"/>
      </bottom>
      <diagonal/>
    </border>
    <border>
      <left/>
      <right style="thin">
        <color auto="1"/>
      </right>
      <top style="thin">
        <color auto="1"/>
      </top>
      <bottom/>
      <diagonal/>
    </border>
  </borders>
  <cellStyleXfs count="2">
    <xf numFmtId="0" fontId="0" fillId="0" borderId="0"/>
    <xf numFmtId="9" fontId="11" fillId="0" borderId="0" applyFont="0" applyFill="0" applyBorder="0" applyAlignment="0" applyProtection="0"/>
  </cellStyleXfs>
  <cellXfs count="162">
    <xf numFmtId="0" fontId="0" fillId="0" borderId="0" xfId="0"/>
    <xf numFmtId="0" fontId="9" fillId="0" borderId="0" xfId="0" applyFont="1" applyAlignment="1">
      <alignment horizontal="left" vertical="center"/>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4" fillId="0" borderId="1" xfId="0" applyFont="1" applyBorder="1" applyAlignment="1">
      <alignment horizontal="center" vertical="center" wrapText="1"/>
    </xf>
    <xf numFmtId="0" fontId="8" fillId="0" borderId="1" xfId="0" applyFont="1" applyBorder="1" applyAlignment="1">
      <alignment horizontal="center" vertical="center"/>
    </xf>
    <xf numFmtId="0" fontId="5" fillId="0" borderId="1" xfId="0" applyFont="1" applyBorder="1" applyAlignment="1">
      <alignment vertical="center"/>
    </xf>
    <xf numFmtId="0" fontId="5" fillId="0" borderId="6" xfId="0" applyFont="1" applyBorder="1" applyAlignment="1">
      <alignment vertical="center" wrapText="1"/>
    </xf>
    <xf numFmtId="0" fontId="5" fillId="0" borderId="8" xfId="0" applyFont="1" applyBorder="1" applyAlignment="1">
      <alignment horizontal="center" vertical="center"/>
    </xf>
    <xf numFmtId="0" fontId="5" fillId="0" borderId="8" xfId="0" applyFont="1" applyBorder="1" applyAlignment="1">
      <alignment vertical="center"/>
    </xf>
    <xf numFmtId="0" fontId="5" fillId="0" borderId="9" xfId="0" applyFont="1" applyBorder="1" applyAlignment="1">
      <alignment vertical="center" wrapText="1"/>
    </xf>
    <xf numFmtId="0" fontId="7" fillId="2" borderId="1" xfId="0" applyFont="1" applyFill="1" applyBorder="1" applyAlignment="1">
      <alignment horizontal="center" vertical="center"/>
    </xf>
    <xf numFmtId="9" fontId="7" fillId="0" borderId="6" xfId="1" applyFont="1" applyBorder="1" applyAlignment="1">
      <alignment horizontal="center" vertical="center" wrapText="1"/>
    </xf>
    <xf numFmtId="0" fontId="9" fillId="0" borderId="15" xfId="0" applyFont="1" applyBorder="1" applyAlignment="1">
      <alignment horizontal="center" vertical="center" wrapText="1"/>
    </xf>
    <xf numFmtId="0" fontId="9" fillId="0" borderId="18" xfId="0" applyFont="1" applyBorder="1" applyAlignment="1">
      <alignment horizontal="center" vertical="center" wrapText="1"/>
    </xf>
    <xf numFmtId="0" fontId="15" fillId="0" borderId="21" xfId="0" applyFont="1" applyBorder="1" applyAlignment="1">
      <alignment horizontal="justify" vertical="center" wrapText="1"/>
    </xf>
    <xf numFmtId="0" fontId="15" fillId="0" borderId="20" xfId="0" applyFont="1" applyBorder="1" applyAlignment="1">
      <alignment horizontal="justify" vertical="center" wrapText="1"/>
    </xf>
    <xf numFmtId="0" fontId="9" fillId="0" borderId="17" xfId="0" applyFont="1" applyBorder="1" applyAlignment="1">
      <alignment horizontal="center" vertical="center" wrapText="1"/>
    </xf>
    <xf numFmtId="0" fontId="14" fillId="0" borderId="20" xfId="0" applyFont="1" applyBorder="1" applyAlignment="1">
      <alignment horizontal="justify" vertical="center"/>
    </xf>
    <xf numFmtId="0" fontId="5" fillId="0" borderId="1" xfId="0" applyFont="1" applyBorder="1" applyAlignment="1">
      <alignment horizontal="left" vertical="center" wrapText="1" indent="1"/>
    </xf>
    <xf numFmtId="0" fontId="5" fillId="0" borderId="5" xfId="0" applyFont="1" applyBorder="1" applyAlignment="1">
      <alignment horizontal="left" vertical="center" indent="1"/>
    </xf>
    <xf numFmtId="0" fontId="7" fillId="0" borderId="1" xfId="0" applyFont="1" applyBorder="1" applyAlignment="1">
      <alignment horizontal="left" vertical="center" indent="1"/>
    </xf>
    <xf numFmtId="9" fontId="7" fillId="0" borderId="6" xfId="1" applyFont="1" applyBorder="1" applyAlignment="1">
      <alignment horizontal="left" vertical="center" wrapText="1" indent="1"/>
    </xf>
    <xf numFmtId="0" fontId="8" fillId="0" borderId="1" xfId="0" applyFont="1" applyBorder="1" applyAlignment="1">
      <alignment horizontal="left" vertical="center" indent="1"/>
    </xf>
    <xf numFmtId="0" fontId="5" fillId="0" borderId="1" xfId="0" applyFont="1" applyBorder="1" applyAlignment="1">
      <alignment horizontal="left" vertical="center" indent="1"/>
    </xf>
    <xf numFmtId="0" fontId="5" fillId="0" borderId="8" xfId="0" applyFont="1" applyBorder="1" applyAlignment="1">
      <alignment horizontal="left" vertical="center" indent="1"/>
    </xf>
    <xf numFmtId="0" fontId="8" fillId="2" borderId="1" xfId="0" applyFont="1" applyFill="1" applyBorder="1" applyAlignment="1">
      <alignment horizontal="center" vertical="center"/>
    </xf>
    <xf numFmtId="0" fontId="3" fillId="0" borderId="1" xfId="0" applyFont="1" applyBorder="1" applyAlignment="1">
      <alignment horizontal="center" vertical="center" wrapText="1"/>
    </xf>
    <xf numFmtId="0" fontId="5" fillId="0" borderId="10" xfId="0" applyFont="1" applyBorder="1" applyAlignment="1">
      <alignment horizontal="left" vertical="center" wrapText="1" indent="1"/>
    </xf>
    <xf numFmtId="0" fontId="7" fillId="0" borderId="10" xfId="0" applyFont="1" applyBorder="1" applyAlignment="1">
      <alignment horizontal="left" vertical="center" indent="1"/>
    </xf>
    <xf numFmtId="0" fontId="7" fillId="2" borderId="10" xfId="0" applyFont="1" applyFill="1" applyBorder="1" applyAlignment="1">
      <alignment horizontal="center" vertical="center"/>
    </xf>
    <xf numFmtId="9" fontId="7" fillId="0" borderId="43" xfId="1" applyFont="1" applyBorder="1" applyAlignment="1">
      <alignment horizontal="center" vertical="center" wrapText="1"/>
    </xf>
    <xf numFmtId="0" fontId="8" fillId="0" borderId="12" xfId="0" applyFont="1" applyBorder="1" applyAlignment="1">
      <alignment horizontal="center" vertical="center"/>
    </xf>
    <xf numFmtId="0" fontId="8" fillId="2" borderId="12" xfId="0" applyFont="1" applyFill="1" applyBorder="1" applyAlignment="1">
      <alignment horizontal="center" vertical="center"/>
    </xf>
    <xf numFmtId="9" fontId="6" fillId="0" borderId="30" xfId="0" applyNumberFormat="1" applyFont="1" applyBorder="1" applyAlignment="1">
      <alignment horizontal="center" vertical="center" wrapText="1"/>
    </xf>
    <xf numFmtId="0" fontId="6" fillId="0" borderId="12" xfId="0" applyFont="1" applyBorder="1" applyAlignment="1">
      <alignment horizontal="center" vertical="center" wrapText="1"/>
    </xf>
    <xf numFmtId="0" fontId="5" fillId="0" borderId="12" xfId="0" applyFont="1" applyBorder="1" applyAlignment="1">
      <alignment horizontal="left" vertical="center" wrapText="1" indent="1"/>
    </xf>
    <xf numFmtId="0" fontId="7" fillId="0" borderId="12" xfId="0" applyFont="1" applyBorder="1" applyAlignment="1">
      <alignment horizontal="left" vertical="center" indent="1"/>
    </xf>
    <xf numFmtId="0" fontId="5" fillId="0" borderId="46" xfId="0" applyFont="1" applyBorder="1" applyAlignment="1">
      <alignment horizontal="center" vertical="center"/>
    </xf>
    <xf numFmtId="0" fontId="3" fillId="0" borderId="10" xfId="0" applyFont="1" applyBorder="1" applyAlignment="1">
      <alignment horizontal="center" vertical="center" wrapText="1"/>
    </xf>
    <xf numFmtId="0" fontId="4" fillId="0" borderId="10" xfId="0" applyFont="1" applyBorder="1" applyAlignment="1">
      <alignment horizontal="center" vertical="center" wrapText="1"/>
    </xf>
    <xf numFmtId="0" fontId="5" fillId="0" borderId="41" xfId="0" applyFont="1" applyBorder="1" applyAlignment="1">
      <alignment horizontal="center" vertical="center"/>
    </xf>
    <xf numFmtId="0" fontId="5" fillId="0" borderId="45" xfId="0" applyFont="1" applyBorder="1" applyAlignment="1">
      <alignment vertical="center"/>
    </xf>
    <xf numFmtId="0" fontId="5" fillId="0" borderId="41" xfId="0" applyFont="1" applyBorder="1" applyAlignment="1">
      <alignment vertical="center"/>
    </xf>
    <xf numFmtId="0" fontId="7" fillId="0" borderId="10" xfId="0" applyFont="1" applyBorder="1" applyAlignment="1">
      <alignment horizontal="center" vertical="center" wrapText="1"/>
    </xf>
    <xf numFmtId="0" fontId="9" fillId="0" borderId="16" xfId="0" applyFont="1" applyBorder="1" applyAlignment="1">
      <alignment horizontal="center" vertical="center" wrapText="1"/>
    </xf>
    <xf numFmtId="0" fontId="9" fillId="0" borderId="19" xfId="0" applyFont="1" applyBorder="1" applyAlignment="1">
      <alignment horizontal="center" vertical="center" wrapText="1"/>
    </xf>
    <xf numFmtId="0" fontId="9" fillId="0" borderId="17" xfId="0" applyFont="1" applyBorder="1" applyAlignment="1">
      <alignment horizontal="center" vertical="center" wrapText="1"/>
    </xf>
    <xf numFmtId="0" fontId="14" fillId="0" borderId="16" xfId="0" applyFont="1" applyBorder="1" applyAlignment="1">
      <alignment horizontal="justify" vertical="center"/>
    </xf>
    <xf numFmtId="0" fontId="14" fillId="0" borderId="19" xfId="0" applyFont="1" applyBorder="1" applyAlignment="1">
      <alignment horizontal="justify" vertical="center"/>
    </xf>
    <xf numFmtId="0" fontId="14" fillId="0" borderId="17" xfId="0" applyFont="1" applyBorder="1" applyAlignment="1">
      <alignment horizontal="justify" vertical="center"/>
    </xf>
    <xf numFmtId="0" fontId="12" fillId="0" borderId="0" xfId="0" applyFont="1" applyAlignment="1">
      <alignment horizontal="center"/>
    </xf>
    <xf numFmtId="0" fontId="13" fillId="0" borderId="0" xfId="0" applyFont="1" applyAlignment="1">
      <alignment horizontal="center" vertical="center"/>
    </xf>
    <xf numFmtId="0" fontId="10" fillId="0" borderId="0" xfId="0" applyFont="1" applyAlignment="1">
      <alignment horizontal="center" vertical="center"/>
    </xf>
    <xf numFmtId="0" fontId="2" fillId="0" borderId="3" xfId="0" applyFont="1" applyBorder="1" applyAlignment="1">
      <alignment horizontal="center" vertical="center" wrapText="1"/>
    </xf>
    <xf numFmtId="0" fontId="1" fillId="0" borderId="1" xfId="0" applyFont="1" applyBorder="1" applyAlignment="1">
      <alignment horizontal="center" vertical="center" wrapText="1"/>
    </xf>
    <xf numFmtId="0" fontId="1" fillId="0" borderId="3" xfId="0" applyFont="1" applyBorder="1" applyAlignment="1">
      <alignment horizontal="center" vertical="center" wrapText="1"/>
    </xf>
    <xf numFmtId="0" fontId="3" fillId="0" borderId="3" xfId="0" applyFont="1" applyBorder="1" applyAlignment="1">
      <alignment horizontal="center" vertical="center" wrapText="1"/>
    </xf>
    <xf numFmtId="0" fontId="3" fillId="0" borderId="1" xfId="0" applyFont="1" applyBorder="1" applyAlignment="1">
      <alignment horizontal="center" vertical="center" wrapText="1"/>
    </xf>
    <xf numFmtId="0" fontId="1" fillId="0" borderId="4" xfId="0" applyFont="1" applyBorder="1" applyAlignment="1">
      <alignment horizontal="center" vertical="center" wrapText="1"/>
    </xf>
    <xf numFmtId="0" fontId="1" fillId="0" borderId="6" xfId="0" applyFont="1" applyBorder="1" applyAlignment="1">
      <alignment horizontal="center" vertical="center" wrapText="1"/>
    </xf>
    <xf numFmtId="0" fontId="1" fillId="0" borderId="2" xfId="0" applyFont="1" applyBorder="1" applyAlignment="1">
      <alignment horizontal="center" vertical="center" wrapText="1"/>
    </xf>
    <xf numFmtId="0" fontId="1" fillId="0" borderId="5" xfId="0" applyFont="1" applyBorder="1" applyAlignment="1">
      <alignment horizontal="center" vertical="center" wrapText="1"/>
    </xf>
    <xf numFmtId="0" fontId="5" fillId="0" borderId="27" xfId="0" applyFont="1" applyBorder="1" applyAlignment="1">
      <alignment horizontal="center" vertical="center"/>
    </xf>
    <xf numFmtId="0" fontId="5" fillId="0" borderId="26" xfId="0" applyFont="1" applyBorder="1" applyAlignment="1">
      <alignment horizontal="center" vertical="center"/>
    </xf>
    <xf numFmtId="0" fontId="8" fillId="0" borderId="24" xfId="0" applyFont="1" applyBorder="1" applyAlignment="1">
      <alignment horizontal="center" vertical="center"/>
    </xf>
    <xf numFmtId="0" fontId="8" fillId="0" borderId="25" xfId="0" applyFont="1" applyBorder="1" applyAlignment="1">
      <alignment horizontal="center" vertical="center"/>
    </xf>
    <xf numFmtId="0" fontId="8" fillId="0" borderId="26" xfId="0" applyFont="1" applyBorder="1" applyAlignment="1">
      <alignment horizontal="center" vertical="center"/>
    </xf>
    <xf numFmtId="0" fontId="6" fillId="0" borderId="10" xfId="0" applyFont="1" applyBorder="1" applyAlignment="1">
      <alignment horizontal="center" vertical="center" wrapText="1"/>
    </xf>
    <xf numFmtId="0" fontId="6" fillId="0" borderId="12" xfId="0" applyFont="1" applyBorder="1" applyAlignment="1">
      <alignment horizontal="center" vertical="center" wrapText="1"/>
    </xf>
    <xf numFmtId="9" fontId="5" fillId="0" borderId="22" xfId="0" applyNumberFormat="1" applyFont="1" applyBorder="1" applyAlignment="1">
      <alignment horizontal="center" vertical="center"/>
    </xf>
    <xf numFmtId="9" fontId="5" fillId="0" borderId="23" xfId="0" applyNumberFormat="1" applyFont="1" applyBorder="1" applyAlignment="1">
      <alignment horizontal="center" vertical="center"/>
    </xf>
    <xf numFmtId="9" fontId="5" fillId="0" borderId="14" xfId="0" applyNumberFormat="1" applyFont="1" applyBorder="1" applyAlignment="1">
      <alignment horizontal="center" vertical="center"/>
    </xf>
    <xf numFmtId="0" fontId="8" fillId="0" borderId="44" xfId="0" applyFont="1" applyBorder="1" applyAlignment="1">
      <alignment horizontal="center" vertical="center"/>
    </xf>
    <xf numFmtId="0" fontId="8" fillId="0" borderId="35" xfId="0" applyFont="1" applyBorder="1" applyAlignment="1">
      <alignment horizontal="center" vertical="center"/>
    </xf>
    <xf numFmtId="0" fontId="8" fillId="0" borderId="13" xfId="0" applyFont="1" applyBorder="1" applyAlignment="1">
      <alignment horizontal="center" vertical="center"/>
    </xf>
    <xf numFmtId="0" fontId="8" fillId="0" borderId="14" xfId="0" applyFont="1" applyBorder="1" applyAlignment="1">
      <alignment horizontal="center" vertical="center"/>
    </xf>
    <xf numFmtId="0" fontId="1" fillId="0" borderId="22" xfId="0" applyFont="1" applyBorder="1" applyAlignment="1">
      <alignment horizontal="center" vertical="center" wrapText="1"/>
    </xf>
    <xf numFmtId="0" fontId="1" fillId="0" borderId="23" xfId="0" applyFont="1" applyBorder="1" applyAlignment="1">
      <alignment horizontal="center" vertical="center" wrapText="1"/>
    </xf>
    <xf numFmtId="0" fontId="1" fillId="0" borderId="14" xfId="0" applyFont="1" applyBorder="1" applyAlignment="1">
      <alignment horizontal="center" vertical="center" wrapText="1"/>
    </xf>
    <xf numFmtId="0" fontId="16" fillId="0" borderId="0" xfId="0" applyFont="1" applyAlignment="1">
      <alignment horizontal="center" vertical="center"/>
    </xf>
    <xf numFmtId="0" fontId="16" fillId="0" borderId="42" xfId="0" applyFont="1" applyBorder="1" applyAlignment="1">
      <alignment horizontal="center" vertical="center"/>
    </xf>
    <xf numFmtId="0" fontId="1" fillId="0" borderId="39" xfId="0" applyFont="1" applyBorder="1" applyAlignment="1">
      <alignment horizontal="center" vertical="center" wrapText="1"/>
    </xf>
    <xf numFmtId="0" fontId="1" fillId="0" borderId="40" xfId="0" applyFont="1" applyBorder="1" applyAlignment="1">
      <alignment horizontal="center" vertical="center" wrapText="1"/>
    </xf>
    <xf numFmtId="0" fontId="1" fillId="0" borderId="41" xfId="0" applyFont="1" applyBorder="1" applyAlignment="1">
      <alignment horizontal="center" vertical="center" wrapText="1"/>
    </xf>
    <xf numFmtId="0" fontId="1" fillId="0" borderId="31" xfId="0" applyFont="1" applyBorder="1" applyAlignment="1">
      <alignment horizontal="center" vertical="center" wrapText="1"/>
    </xf>
    <xf numFmtId="0" fontId="1" fillId="0" borderId="11" xfId="0" applyFont="1" applyBorder="1" applyAlignment="1">
      <alignment horizontal="center" vertical="center" wrapText="1"/>
    </xf>
    <xf numFmtId="0" fontId="1" fillId="0" borderId="12" xfId="0" applyFont="1" applyBorder="1" applyAlignment="1">
      <alignment horizontal="center" vertical="center" wrapText="1"/>
    </xf>
    <xf numFmtId="0" fontId="2" fillId="0" borderId="36" xfId="0" applyFont="1" applyBorder="1" applyAlignment="1">
      <alignment horizontal="center" vertical="center" wrapText="1"/>
    </xf>
    <xf numFmtId="0" fontId="2" fillId="0" borderId="37" xfId="0" applyFont="1" applyBorder="1" applyAlignment="1">
      <alignment horizontal="center" vertical="center" wrapText="1"/>
    </xf>
    <xf numFmtId="0" fontId="2" fillId="0" borderId="38" xfId="0" applyFont="1" applyBorder="1" applyAlignment="1">
      <alignment horizontal="center" vertical="center" wrapText="1"/>
    </xf>
    <xf numFmtId="0" fontId="1" fillId="0" borderId="32" xfId="0" applyFont="1" applyBorder="1" applyAlignment="1">
      <alignment horizontal="center" vertical="center" wrapText="1"/>
    </xf>
    <xf numFmtId="0" fontId="1" fillId="0" borderId="33" xfId="0" applyFont="1" applyBorder="1" applyAlignment="1">
      <alignment horizontal="center" vertical="center" wrapText="1"/>
    </xf>
    <xf numFmtId="0" fontId="1" fillId="0" borderId="34" xfId="0" applyFont="1" applyBorder="1" applyAlignment="1">
      <alignment horizontal="center" vertical="center" wrapText="1"/>
    </xf>
    <xf numFmtId="0" fontId="1" fillId="0" borderId="35" xfId="0" applyFont="1" applyBorder="1" applyAlignment="1">
      <alignment horizontal="center" vertical="center" wrapText="1"/>
    </xf>
    <xf numFmtId="0" fontId="3" fillId="0" borderId="31"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12" xfId="0" applyFont="1" applyBorder="1" applyAlignment="1">
      <alignment horizontal="center" vertical="center" wrapText="1"/>
    </xf>
    <xf numFmtId="0" fontId="1" fillId="0" borderId="28" xfId="0" applyFont="1" applyBorder="1" applyAlignment="1">
      <alignment horizontal="center" vertical="center" wrapText="1"/>
    </xf>
    <xf numFmtId="0" fontId="1" fillId="0" borderId="29" xfId="0" applyFont="1" applyBorder="1" applyAlignment="1">
      <alignment horizontal="center" vertical="center" wrapText="1"/>
    </xf>
    <xf numFmtId="0" fontId="1" fillId="0" borderId="30" xfId="0" applyFont="1" applyBorder="1" applyAlignment="1">
      <alignment horizontal="center" vertical="center" wrapText="1"/>
    </xf>
    <xf numFmtId="9" fontId="5" fillId="0" borderId="1" xfId="0" applyNumberFormat="1" applyFont="1" applyBorder="1" applyAlignment="1">
      <alignment horizontal="left" vertical="center" indent="1"/>
    </xf>
    <xf numFmtId="0" fontId="5" fillId="0" borderId="7" xfId="0" applyFont="1" applyBorder="1" applyAlignment="1">
      <alignment horizontal="left" vertical="center" indent="1"/>
    </xf>
    <xf numFmtId="0" fontId="5" fillId="0" borderId="8" xfId="0" applyFont="1" applyBorder="1" applyAlignment="1">
      <alignment horizontal="left" vertical="center" indent="1"/>
    </xf>
    <xf numFmtId="0" fontId="8" fillId="0" borderId="8" xfId="0" applyFont="1" applyBorder="1" applyAlignment="1">
      <alignment horizontal="left" vertical="center" indent="1"/>
    </xf>
    <xf numFmtId="0" fontId="8" fillId="0" borderId="5" xfId="0" applyFont="1" applyBorder="1" applyAlignment="1">
      <alignment horizontal="left" vertical="center" indent="1"/>
    </xf>
    <xf numFmtId="0" fontId="8" fillId="0" borderId="1" xfId="0" applyFont="1" applyBorder="1" applyAlignment="1">
      <alignment horizontal="left" vertical="center" indent="1"/>
    </xf>
    <xf numFmtId="0" fontId="6" fillId="0" borderId="10" xfId="0" applyFont="1" applyBorder="1" applyAlignment="1">
      <alignment horizontal="left" vertical="center" wrapText="1" indent="1"/>
    </xf>
    <xf numFmtId="0" fontId="6" fillId="0" borderId="11" xfId="0" applyFont="1" applyBorder="1" applyAlignment="1">
      <alignment horizontal="left" vertical="center" wrapText="1" indent="1"/>
    </xf>
    <xf numFmtId="0" fontId="17" fillId="0" borderId="0" xfId="0" applyFont="1" applyAlignment="1">
      <alignment horizontal="center"/>
    </xf>
    <xf numFmtId="0" fontId="18" fillId="0" borderId="0" xfId="0" applyFont="1" applyAlignment="1">
      <alignment horizontal="center" vertical="center"/>
    </xf>
    <xf numFmtId="0" fontId="19" fillId="0" borderId="0" xfId="0" applyFont="1" applyAlignment="1">
      <alignment horizontal="left" vertical="center"/>
    </xf>
    <xf numFmtId="0" fontId="20" fillId="0" borderId="0" xfId="0" applyFont="1" applyAlignment="1">
      <alignment horizontal="center" vertical="center"/>
    </xf>
    <xf numFmtId="0" fontId="21" fillId="0" borderId="2" xfId="0" applyFont="1" applyBorder="1" applyAlignment="1">
      <alignment horizontal="center" vertical="center" wrapText="1"/>
    </xf>
    <xf numFmtId="0" fontId="21" fillId="0" borderId="3" xfId="0" applyFont="1" applyBorder="1" applyAlignment="1">
      <alignment horizontal="center" vertical="center" wrapText="1"/>
    </xf>
    <xf numFmtId="0" fontId="22" fillId="0" borderId="3" xfId="0" applyFont="1" applyBorder="1" applyAlignment="1">
      <alignment horizontal="center" vertical="center" wrapText="1"/>
    </xf>
    <xf numFmtId="0" fontId="23" fillId="0" borderId="3" xfId="0" applyFont="1" applyBorder="1" applyAlignment="1">
      <alignment horizontal="center" vertical="center" wrapText="1"/>
    </xf>
    <xf numFmtId="0" fontId="21" fillId="0" borderId="4" xfId="0" applyFont="1" applyBorder="1" applyAlignment="1">
      <alignment horizontal="center" vertical="center" wrapText="1"/>
    </xf>
    <xf numFmtId="0" fontId="21" fillId="0" borderId="5" xfId="0" applyFont="1" applyBorder="1" applyAlignment="1">
      <alignment horizontal="center" vertical="center" wrapText="1"/>
    </xf>
    <xf numFmtId="0" fontId="21" fillId="0" borderId="1" xfId="0" applyFont="1" applyBorder="1" applyAlignment="1">
      <alignment horizontal="center" vertical="center" wrapText="1"/>
    </xf>
    <xf numFmtId="0" fontId="23" fillId="0" borderId="1" xfId="0" applyFont="1" applyBorder="1" applyAlignment="1">
      <alignment horizontal="center" vertical="center" wrapText="1"/>
    </xf>
    <xf numFmtId="0" fontId="21" fillId="0" borderId="6" xfId="0" applyFont="1" applyBorder="1" applyAlignment="1">
      <alignment horizontal="center" vertical="center" wrapText="1"/>
    </xf>
    <xf numFmtId="0" fontId="23" fillId="0" borderId="1" xfId="0" applyFont="1" applyBorder="1" applyAlignment="1">
      <alignment horizontal="center" vertical="center" wrapText="1"/>
    </xf>
    <xf numFmtId="0" fontId="24" fillId="0" borderId="1" xfId="0" applyFont="1" applyBorder="1" applyAlignment="1">
      <alignment horizontal="center" vertical="center" wrapText="1"/>
    </xf>
    <xf numFmtId="0" fontId="25" fillId="0" borderId="45" xfId="0" applyFont="1" applyBorder="1" applyAlignment="1">
      <alignment horizontal="center" vertical="center"/>
    </xf>
    <xf numFmtId="0" fontId="26" fillId="0" borderId="10" xfId="0" applyFont="1" applyBorder="1" applyAlignment="1">
      <alignment horizontal="center" vertical="center" wrapText="1"/>
    </xf>
    <xf numFmtId="0" fontId="25" fillId="0" borderId="1" xfId="0" applyFont="1" applyBorder="1" applyAlignment="1">
      <alignment horizontal="left" vertical="center" wrapText="1" indent="1"/>
    </xf>
    <xf numFmtId="0" fontId="27" fillId="0" borderId="1" xfId="0" applyFont="1" applyBorder="1" applyAlignment="1">
      <alignment horizontal="left" vertical="center" indent="1"/>
    </xf>
    <xf numFmtId="0" fontId="27" fillId="2" borderId="10" xfId="0" applyFont="1" applyFill="1" applyBorder="1" applyAlignment="1">
      <alignment horizontal="center" vertical="center"/>
    </xf>
    <xf numFmtId="0" fontId="27" fillId="2" borderId="1" xfId="0" applyFont="1" applyFill="1" applyBorder="1" applyAlignment="1">
      <alignment horizontal="center" vertical="center"/>
    </xf>
    <xf numFmtId="9" fontId="27" fillId="0" borderId="1" xfId="1" applyFont="1" applyBorder="1" applyAlignment="1">
      <alignment horizontal="center" vertical="center" wrapText="1"/>
    </xf>
    <xf numFmtId="0" fontId="25" fillId="0" borderId="40" xfId="0" applyFont="1" applyBorder="1" applyAlignment="1">
      <alignment horizontal="center" vertical="center"/>
    </xf>
    <xf numFmtId="0" fontId="26" fillId="0" borderId="11" xfId="0" applyFont="1" applyBorder="1" applyAlignment="1">
      <alignment horizontal="center" vertical="center" wrapText="1"/>
    </xf>
    <xf numFmtId="0" fontId="25" fillId="0" borderId="10" xfId="0" applyFont="1" applyBorder="1" applyAlignment="1">
      <alignment horizontal="left" vertical="center" wrapText="1" indent="1"/>
    </xf>
    <xf numFmtId="0" fontId="27" fillId="0" borderId="10" xfId="0" applyFont="1" applyBorder="1" applyAlignment="1">
      <alignment horizontal="left" vertical="center" indent="1"/>
    </xf>
    <xf numFmtId="0" fontId="25" fillId="0" borderId="45" xfId="0" applyFont="1" applyBorder="1" applyAlignment="1">
      <alignment horizontal="center" vertical="center"/>
    </xf>
    <xf numFmtId="0" fontId="26" fillId="0" borderId="10" xfId="0" applyFont="1" applyBorder="1" applyAlignment="1">
      <alignment horizontal="left" vertical="center" wrapText="1" indent="1"/>
    </xf>
    <xf numFmtId="0" fontId="25" fillId="0" borderId="47" xfId="0" applyFont="1" applyBorder="1" applyAlignment="1">
      <alignment horizontal="center" vertical="center"/>
    </xf>
    <xf numFmtId="0" fontId="0" fillId="0" borderId="14" xfId="0" applyBorder="1"/>
    <xf numFmtId="0" fontId="0" fillId="0" borderId="1" xfId="0" applyBorder="1"/>
    <xf numFmtId="0" fontId="25" fillId="0" borderId="35" xfId="0" applyFont="1" applyBorder="1" applyAlignment="1">
      <alignment horizontal="center" vertical="center"/>
    </xf>
    <xf numFmtId="0" fontId="26" fillId="0" borderId="12" xfId="0" applyFont="1" applyBorder="1" applyAlignment="1">
      <alignment horizontal="center" vertical="center" wrapText="1"/>
    </xf>
    <xf numFmtId="0" fontId="25" fillId="0" borderId="12" xfId="0" applyFont="1" applyBorder="1" applyAlignment="1">
      <alignment horizontal="left" vertical="center" wrapText="1" indent="1"/>
    </xf>
    <xf numFmtId="0" fontId="27" fillId="0" borderId="12" xfId="0" applyFont="1" applyBorder="1" applyAlignment="1">
      <alignment horizontal="left" vertical="center" indent="1"/>
    </xf>
    <xf numFmtId="0" fontId="25" fillId="0" borderId="1" xfId="0" applyFont="1" applyBorder="1" applyAlignment="1">
      <alignment horizontal="center" vertical="center"/>
    </xf>
    <xf numFmtId="0" fontId="25" fillId="0" borderId="47" xfId="0" applyFont="1" applyBorder="1" applyAlignment="1">
      <alignment horizontal="center" vertical="center"/>
    </xf>
    <xf numFmtId="0" fontId="25" fillId="0" borderId="41" xfId="0" applyFont="1" applyBorder="1" applyAlignment="1">
      <alignment horizontal="center" vertical="center"/>
    </xf>
    <xf numFmtId="0" fontId="28" fillId="0" borderId="5" xfId="0" applyFont="1" applyBorder="1" applyAlignment="1">
      <alignment horizontal="center" vertical="center"/>
    </xf>
    <xf numFmtId="0" fontId="28" fillId="0" borderId="1" xfId="0" applyFont="1" applyBorder="1" applyAlignment="1">
      <alignment horizontal="center" vertical="center"/>
    </xf>
    <xf numFmtId="0" fontId="28" fillId="0" borderId="1" xfId="0" applyFont="1" applyBorder="1" applyAlignment="1">
      <alignment horizontal="center" vertical="center"/>
    </xf>
    <xf numFmtId="0" fontId="28" fillId="2" borderId="1" xfId="0" applyFont="1" applyFill="1" applyBorder="1" applyAlignment="1">
      <alignment horizontal="right" vertical="center"/>
    </xf>
    <xf numFmtId="9" fontId="26" fillId="0" borderId="1" xfId="0" applyNumberFormat="1" applyFont="1" applyBorder="1" applyAlignment="1">
      <alignment vertical="center" wrapText="1"/>
    </xf>
    <xf numFmtId="9" fontId="25" fillId="0" borderId="1" xfId="0" applyNumberFormat="1" applyFont="1" applyBorder="1" applyAlignment="1">
      <alignment horizontal="center" vertical="center"/>
    </xf>
    <xf numFmtId="0" fontId="25" fillId="0" borderId="1" xfId="0" applyFont="1" applyBorder="1" applyAlignment="1">
      <alignment vertical="center"/>
    </xf>
    <xf numFmtId="0" fontId="25" fillId="0" borderId="1" xfId="0" applyFont="1" applyBorder="1" applyAlignment="1">
      <alignment vertical="center" wrapText="1"/>
    </xf>
    <xf numFmtId="0" fontId="25" fillId="0" borderId="7" xfId="0" applyFont="1" applyBorder="1" applyAlignment="1">
      <alignment horizontal="center" vertical="center"/>
    </xf>
    <xf numFmtId="0" fontId="25" fillId="0" borderId="8" xfId="0" applyFont="1" applyBorder="1" applyAlignment="1">
      <alignment horizontal="center" vertical="center"/>
    </xf>
    <xf numFmtId="0" fontId="25" fillId="0" borderId="8" xfId="0" applyFont="1" applyBorder="1" applyAlignment="1">
      <alignment horizontal="center" vertical="center"/>
    </xf>
    <xf numFmtId="0" fontId="28" fillId="0" borderId="8" xfId="0" applyFont="1" applyBorder="1" applyAlignment="1">
      <alignment horizontal="center" vertical="center"/>
    </xf>
    <xf numFmtId="0" fontId="25" fillId="0" borderId="8" xfId="0" applyFont="1" applyBorder="1" applyAlignment="1">
      <alignment vertical="center"/>
    </xf>
    <xf numFmtId="0" fontId="25" fillId="0" borderId="8" xfId="0" applyFont="1" applyBorder="1" applyAlignment="1">
      <alignment vertical="center" wrapText="1"/>
    </xf>
    <xf numFmtId="9" fontId="7" fillId="0" borderId="9" xfId="1" applyFont="1" applyBorder="1" applyAlignment="1">
      <alignment horizontal="left" vertical="center" wrapText="1" indent="1"/>
    </xf>
  </cellXfs>
  <cellStyles count="2">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7"/>
  <sheetViews>
    <sheetView zoomScale="70" zoomScaleNormal="70" workbookViewId="0">
      <selection activeCell="C7" sqref="C7"/>
    </sheetView>
  </sheetViews>
  <sheetFormatPr defaultRowHeight="14.25"/>
  <cols>
    <col min="1" max="1" width="26.125" customWidth="1"/>
    <col min="2" max="2" width="84.58203125" bestFit="1" customWidth="1"/>
    <col min="3" max="3" width="33.2890625" customWidth="1"/>
  </cols>
  <sheetData>
    <row r="1" spans="1:3" ht="34.25" thickBot="1">
      <c r="A1" s="13" t="s">
        <v>24</v>
      </c>
      <c r="B1" s="14" t="s">
        <v>25</v>
      </c>
      <c r="C1" s="14" t="s">
        <v>26</v>
      </c>
    </row>
    <row r="2" spans="1:3" ht="17">
      <c r="A2" s="45" t="s">
        <v>27</v>
      </c>
      <c r="B2" s="48" t="s">
        <v>28</v>
      </c>
      <c r="C2" s="15" t="s">
        <v>29</v>
      </c>
    </row>
    <row r="3" spans="1:3" ht="17">
      <c r="A3" s="46"/>
      <c r="B3" s="49"/>
      <c r="C3" s="15" t="s">
        <v>30</v>
      </c>
    </row>
    <row r="4" spans="1:3" ht="17.75" thickBot="1">
      <c r="A4" s="47"/>
      <c r="B4" s="50"/>
      <c r="C4" s="16" t="s">
        <v>31</v>
      </c>
    </row>
    <row r="5" spans="1:3" ht="100.4" customHeight="1" thickBot="1">
      <c r="A5" s="17" t="s">
        <v>32</v>
      </c>
      <c r="B5" s="18" t="s">
        <v>33</v>
      </c>
      <c r="C5" s="16" t="s">
        <v>34</v>
      </c>
    </row>
    <row r="6" spans="1:3" ht="74.150000000000006" customHeight="1" thickBot="1">
      <c r="A6" s="17" t="s">
        <v>35</v>
      </c>
      <c r="B6" s="18" t="s">
        <v>36</v>
      </c>
      <c r="C6" s="16" t="s">
        <v>37</v>
      </c>
    </row>
    <row r="7" spans="1:3" ht="120" customHeight="1" thickBot="1">
      <c r="A7" s="17" t="s">
        <v>38</v>
      </c>
      <c r="B7" s="18" t="s">
        <v>39</v>
      </c>
      <c r="C7" s="16" t="s">
        <v>40</v>
      </c>
    </row>
  </sheetData>
  <mergeCells count="2">
    <mergeCell ref="A2:A4"/>
    <mergeCell ref="B2:B4"/>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PM25"/>
  <sheetViews>
    <sheetView topLeftCell="A22" zoomScale="55" zoomScaleNormal="55" workbookViewId="0">
      <selection activeCell="K18" sqref="K18"/>
    </sheetView>
  </sheetViews>
  <sheetFormatPr defaultColWidth="9" defaultRowHeight="14.25"/>
  <cols>
    <col min="1" max="1" width="6.125" customWidth="1"/>
    <col min="2" max="2" width="21.5" customWidth="1"/>
    <col min="3" max="3" width="35.125" customWidth="1"/>
    <col min="4" max="4" width="36.625" customWidth="1"/>
    <col min="6" max="6" width="9.625" customWidth="1"/>
    <col min="8" max="8" width="9.625" customWidth="1"/>
    <col min="10" max="10" width="9.625" customWidth="1"/>
    <col min="12" max="12" width="9.625" customWidth="1"/>
    <col min="14" max="14" width="9.625" customWidth="1"/>
    <col min="16" max="16" width="9.625" customWidth="1"/>
    <col min="20" max="20" width="9.625" customWidth="1"/>
    <col min="23" max="23" width="12.125" customWidth="1"/>
    <col min="24" max="24" width="11.875" customWidth="1"/>
  </cols>
  <sheetData>
    <row r="1" spans="1:429" ht="25.5">
      <c r="A1" s="109" t="s">
        <v>22</v>
      </c>
      <c r="B1" s="109"/>
      <c r="C1" s="109"/>
    </row>
    <row r="2" spans="1:429" ht="25">
      <c r="A2" s="110" t="s">
        <v>23</v>
      </c>
      <c r="B2" s="110"/>
      <c r="C2" s="110"/>
    </row>
    <row r="3" spans="1:429" ht="16.75">
      <c r="A3" s="111"/>
    </row>
    <row r="4" spans="1:429" ht="30">
      <c r="A4" s="112" t="s">
        <v>59</v>
      </c>
      <c r="B4" s="112"/>
      <c r="C4" s="112"/>
      <c r="D4" s="112"/>
      <c r="E4" s="112"/>
      <c r="F4" s="112"/>
      <c r="G4" s="112"/>
      <c r="H4" s="112"/>
      <c r="I4" s="112"/>
      <c r="J4" s="112"/>
      <c r="K4" s="112"/>
      <c r="L4" s="112"/>
      <c r="M4" s="112"/>
      <c r="N4" s="112"/>
      <c r="O4" s="112"/>
      <c r="P4" s="112"/>
      <c r="Q4" s="112"/>
      <c r="R4" s="112"/>
      <c r="S4" s="112"/>
      <c r="T4" s="112"/>
      <c r="U4" s="112"/>
      <c r="V4" s="112"/>
      <c r="W4" s="112"/>
      <c r="X4" s="112"/>
    </row>
    <row r="5" spans="1:429" ht="31.7" customHeight="1" thickBot="1">
      <c r="A5" s="112" t="s">
        <v>19</v>
      </c>
      <c r="B5" s="112"/>
      <c r="C5" s="112"/>
      <c r="D5" s="112"/>
      <c r="E5" s="112"/>
      <c r="F5" s="112"/>
      <c r="G5" s="112"/>
      <c r="H5" s="112"/>
      <c r="I5" s="112"/>
      <c r="J5" s="112"/>
      <c r="K5" s="112"/>
      <c r="L5" s="112"/>
      <c r="M5" s="112"/>
      <c r="N5" s="112"/>
      <c r="O5" s="112"/>
      <c r="P5" s="112"/>
      <c r="Q5" s="112"/>
      <c r="R5" s="112"/>
      <c r="S5" s="112"/>
      <c r="T5" s="112"/>
      <c r="U5" s="112"/>
      <c r="V5" s="112"/>
      <c r="W5" s="112"/>
      <c r="X5" s="112"/>
    </row>
    <row r="6" spans="1:429" ht="21" customHeight="1">
      <c r="A6" s="113" t="s">
        <v>0</v>
      </c>
      <c r="B6" s="114" t="s">
        <v>1</v>
      </c>
      <c r="C6" s="114" t="s">
        <v>2</v>
      </c>
      <c r="D6" s="114" t="s">
        <v>18</v>
      </c>
      <c r="E6" s="115" t="s">
        <v>3</v>
      </c>
      <c r="F6" s="115"/>
      <c r="G6" s="115"/>
      <c r="H6" s="115"/>
      <c r="I6" s="115"/>
      <c r="J6" s="115"/>
      <c r="K6" s="115"/>
      <c r="L6" s="115"/>
      <c r="M6" s="115"/>
      <c r="N6" s="115"/>
      <c r="O6" s="115"/>
      <c r="P6" s="115"/>
      <c r="Q6" s="115"/>
      <c r="R6" s="115"/>
      <c r="S6" s="115"/>
      <c r="T6" s="115"/>
      <c r="U6" s="114" t="s">
        <v>4</v>
      </c>
      <c r="V6" s="114"/>
      <c r="W6" s="116" t="s">
        <v>5</v>
      </c>
      <c r="X6" s="117" t="s">
        <v>10</v>
      </c>
    </row>
    <row r="7" spans="1:429" ht="15.5">
      <c r="A7" s="118"/>
      <c r="B7" s="119"/>
      <c r="C7" s="119"/>
      <c r="D7" s="119"/>
      <c r="E7" s="119" t="s">
        <v>6</v>
      </c>
      <c r="F7" s="119"/>
      <c r="G7" s="119"/>
      <c r="H7" s="119"/>
      <c r="I7" s="119" t="s">
        <v>7</v>
      </c>
      <c r="J7" s="119"/>
      <c r="K7" s="119"/>
      <c r="L7" s="119"/>
      <c r="M7" s="119" t="s">
        <v>8</v>
      </c>
      <c r="N7" s="119"/>
      <c r="O7" s="119"/>
      <c r="P7" s="119"/>
      <c r="Q7" s="119" t="s">
        <v>9</v>
      </c>
      <c r="R7" s="119"/>
      <c r="S7" s="119"/>
      <c r="T7" s="119"/>
      <c r="U7" s="119"/>
      <c r="V7" s="119"/>
      <c r="W7" s="120"/>
      <c r="X7" s="121"/>
    </row>
    <row r="8" spans="1:429" ht="14.9" customHeight="1">
      <c r="A8" s="118"/>
      <c r="B8" s="119"/>
      <c r="C8" s="119"/>
      <c r="D8" s="119"/>
      <c r="E8" s="122" t="s">
        <v>11</v>
      </c>
      <c r="F8" s="122" t="s">
        <v>13</v>
      </c>
      <c r="G8" s="122" t="s">
        <v>12</v>
      </c>
      <c r="H8" s="122" t="s">
        <v>13</v>
      </c>
      <c r="I8" s="122" t="s">
        <v>11</v>
      </c>
      <c r="J8" s="122" t="s">
        <v>13</v>
      </c>
      <c r="K8" s="122" t="s">
        <v>12</v>
      </c>
      <c r="L8" s="122" t="s">
        <v>13</v>
      </c>
      <c r="M8" s="122" t="s">
        <v>11</v>
      </c>
      <c r="N8" s="122" t="s">
        <v>13</v>
      </c>
      <c r="O8" s="123" t="s">
        <v>12</v>
      </c>
      <c r="P8" s="122" t="s">
        <v>13</v>
      </c>
      <c r="Q8" s="122" t="s">
        <v>11</v>
      </c>
      <c r="R8" s="122" t="s">
        <v>13</v>
      </c>
      <c r="S8" s="122" t="s">
        <v>12</v>
      </c>
      <c r="T8" s="122" t="s">
        <v>13</v>
      </c>
      <c r="U8" s="122" t="s">
        <v>11</v>
      </c>
      <c r="V8" s="122" t="s">
        <v>14</v>
      </c>
      <c r="W8" s="120"/>
      <c r="X8" s="121"/>
    </row>
    <row r="9" spans="1:429" ht="127.75">
      <c r="A9" s="124">
        <v>1</v>
      </c>
      <c r="B9" s="125" t="s">
        <v>81</v>
      </c>
      <c r="C9" s="126" t="s">
        <v>82</v>
      </c>
      <c r="D9" s="126" t="s">
        <v>83</v>
      </c>
      <c r="E9" s="127">
        <v>1</v>
      </c>
      <c r="F9" s="127">
        <v>1.125</v>
      </c>
      <c r="G9" s="127"/>
      <c r="H9" s="127"/>
      <c r="I9" s="127"/>
      <c r="J9" s="127"/>
      <c r="K9" s="127"/>
      <c r="L9" s="127"/>
      <c r="M9" s="127">
        <v>1</v>
      </c>
      <c r="N9" s="127">
        <v>1.125</v>
      </c>
      <c r="O9" s="127"/>
      <c r="P9" s="127"/>
      <c r="Q9" s="127"/>
      <c r="R9" s="127"/>
      <c r="S9" s="127"/>
      <c r="T9" s="127"/>
      <c r="U9" s="128">
        <f>IF(SUM(E9,I9,M9,Q9)=0,"",SUM(E9,I9,M9,Q9))</f>
        <v>2</v>
      </c>
      <c r="V9" s="129" t="str">
        <f>IF(SUM(G9,K9,O9,S9)=0,"",SUM(G9,K9,O9,S9))</f>
        <v/>
      </c>
      <c r="W9" s="129">
        <f>IF(SUM(F9,H9,J9,L9,N9,P9,R9,T9)=0,"",SUM(F9,H9,J9,L9,N9,P9,R9,T9))</f>
        <v>2.25</v>
      </c>
      <c r="X9" s="130">
        <f>IF(U9="","",U9*0.25/10)</f>
        <v>0.05</v>
      </c>
    </row>
    <row r="10" spans="1:429" ht="91.25">
      <c r="A10" s="131"/>
      <c r="B10" s="132"/>
      <c r="C10" s="133" t="s">
        <v>84</v>
      </c>
      <c r="D10" s="133" t="s">
        <v>85</v>
      </c>
      <c r="E10" s="134"/>
      <c r="F10" s="134"/>
      <c r="G10" s="134"/>
      <c r="H10" s="134"/>
      <c r="I10" s="134">
        <v>3</v>
      </c>
      <c r="J10" s="134">
        <v>3.375</v>
      </c>
      <c r="K10" s="134"/>
      <c r="L10" s="134"/>
      <c r="M10" s="134"/>
      <c r="N10" s="134"/>
      <c r="O10" s="134"/>
      <c r="P10" s="134"/>
      <c r="Q10" s="134"/>
      <c r="R10" s="134"/>
      <c r="S10" s="134"/>
      <c r="T10" s="134"/>
      <c r="U10" s="128">
        <f t="shared" ref="U10:U22" si="0">IF(SUM(E10,I10,M10,Q10)=0,"",SUM(E10,I10,M10,Q10))</f>
        <v>3</v>
      </c>
      <c r="V10" s="129" t="str">
        <f t="shared" ref="V10:V23" si="1">IF(SUM(G10,K10,O10,S10)=0,"",SUM(G10,K10,O10,S10))</f>
        <v/>
      </c>
      <c r="W10" s="129">
        <f t="shared" ref="W10:W22" si="2">IF(SUM(F10,H10,J10,L10,N10,P10,R10,T10)=0,"",SUM(F10,H10,J10,L10,N10,P10,R10,T10))</f>
        <v>3.375</v>
      </c>
      <c r="X10" s="130">
        <f t="shared" ref="X10:X22" si="3">IF(U10="","",U10*0.25/10)</f>
        <v>7.4999999999999997E-2</v>
      </c>
    </row>
    <row r="11" spans="1:429" ht="73">
      <c r="A11" s="131"/>
      <c r="B11" s="132"/>
      <c r="C11" s="133" t="s">
        <v>86</v>
      </c>
      <c r="D11" s="133" t="s">
        <v>87</v>
      </c>
      <c r="E11" s="134">
        <v>2</v>
      </c>
      <c r="F11" s="127">
        <v>2.25</v>
      </c>
      <c r="G11" s="134"/>
      <c r="H11" s="134"/>
      <c r="I11" s="134"/>
      <c r="J11" s="134"/>
      <c r="K11" s="134"/>
      <c r="L11" s="134"/>
      <c r="M11" s="134"/>
      <c r="N11" s="134"/>
      <c r="O11" s="134"/>
      <c r="P11" s="134"/>
      <c r="Q11" s="134"/>
      <c r="R11" s="134"/>
      <c r="S11" s="134"/>
      <c r="T11" s="134"/>
      <c r="U11" s="128">
        <f t="shared" si="0"/>
        <v>2</v>
      </c>
      <c r="V11" s="129" t="str">
        <f t="shared" si="1"/>
        <v/>
      </c>
      <c r="W11" s="129">
        <f t="shared" si="2"/>
        <v>2.25</v>
      </c>
      <c r="X11" s="130">
        <f t="shared" si="3"/>
        <v>0.05</v>
      </c>
    </row>
    <row r="12" spans="1:429" ht="182.5">
      <c r="A12" s="135">
        <v>2</v>
      </c>
      <c r="B12" s="136" t="s">
        <v>88</v>
      </c>
      <c r="C12" s="133" t="s">
        <v>89</v>
      </c>
      <c r="D12" s="133" t="s">
        <v>90</v>
      </c>
      <c r="E12" s="134">
        <v>1</v>
      </c>
      <c r="F12" s="127">
        <v>1.125</v>
      </c>
      <c r="G12" s="134"/>
      <c r="H12" s="134"/>
      <c r="I12" s="134"/>
      <c r="J12" s="134"/>
      <c r="K12" s="134"/>
      <c r="L12" s="134"/>
      <c r="M12" s="134">
        <v>1</v>
      </c>
      <c r="N12" s="127">
        <v>1.125</v>
      </c>
      <c r="O12" s="134"/>
      <c r="P12" s="134"/>
      <c r="Q12" s="134">
        <v>1</v>
      </c>
      <c r="R12" s="127">
        <v>1.125</v>
      </c>
      <c r="S12" s="134"/>
      <c r="T12" s="134"/>
      <c r="U12" s="128">
        <f t="shared" si="0"/>
        <v>3</v>
      </c>
      <c r="V12" s="129" t="str">
        <f t="shared" si="1"/>
        <v/>
      </c>
      <c r="W12" s="129">
        <f t="shared" si="2"/>
        <v>3.375</v>
      </c>
      <c r="X12" s="130">
        <f t="shared" si="3"/>
        <v>7.4999999999999997E-2</v>
      </c>
    </row>
    <row r="13" spans="1:429" s="139" customFormat="1" ht="182.5">
      <c r="A13" s="137">
        <v>3</v>
      </c>
      <c r="B13" s="125" t="s">
        <v>91</v>
      </c>
      <c r="C13" s="126" t="s">
        <v>92</v>
      </c>
      <c r="D13" s="126" t="s">
        <v>93</v>
      </c>
      <c r="E13" s="127">
        <v>1</v>
      </c>
      <c r="F13" s="127">
        <v>1.125</v>
      </c>
      <c r="G13" s="127"/>
      <c r="H13" s="127"/>
      <c r="I13" s="127">
        <v>1</v>
      </c>
      <c r="J13" s="127">
        <v>1.125</v>
      </c>
      <c r="K13" s="127"/>
      <c r="L13" s="127"/>
      <c r="M13" s="127">
        <v>1</v>
      </c>
      <c r="N13" s="127">
        <v>1.125</v>
      </c>
      <c r="O13" s="127"/>
      <c r="P13" s="127"/>
      <c r="Q13" s="127">
        <v>1</v>
      </c>
      <c r="R13" s="127">
        <v>1.125</v>
      </c>
      <c r="S13" s="127"/>
      <c r="T13" s="127"/>
      <c r="U13" s="128">
        <f t="shared" si="0"/>
        <v>4</v>
      </c>
      <c r="V13" s="129" t="str">
        <f t="shared" si="1"/>
        <v/>
      </c>
      <c r="W13" s="129">
        <f t="shared" si="2"/>
        <v>4.5</v>
      </c>
      <c r="X13" s="130">
        <f t="shared" si="3"/>
        <v>0.1</v>
      </c>
      <c r="Y13"/>
      <c r="Z13"/>
      <c r="AA13"/>
      <c r="AB13"/>
      <c r="AC13"/>
      <c r="AD13"/>
      <c r="AE13"/>
      <c r="AF13"/>
      <c r="AG13"/>
      <c r="AH13"/>
      <c r="AI13"/>
      <c r="AJ13"/>
      <c r="AK13"/>
      <c r="AL13"/>
      <c r="AM13"/>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c r="BY13"/>
      <c r="BZ13"/>
      <c r="CA13"/>
      <c r="CB13"/>
      <c r="CC13"/>
      <c r="CD13"/>
      <c r="CE13"/>
      <c r="CF13"/>
      <c r="CG13"/>
      <c r="CH13"/>
      <c r="CI13"/>
      <c r="CJ13"/>
      <c r="CK13"/>
      <c r="CL13"/>
      <c r="CM13"/>
      <c r="CN13"/>
      <c r="CO13"/>
      <c r="CP13"/>
      <c r="CQ13"/>
      <c r="CR13"/>
      <c r="CS13"/>
      <c r="CT13"/>
      <c r="CU13"/>
      <c r="CV13"/>
      <c r="CW13"/>
      <c r="CX13"/>
      <c r="CY13"/>
      <c r="CZ13"/>
      <c r="DA13"/>
      <c r="DB13"/>
      <c r="DC13"/>
      <c r="DD13"/>
      <c r="DE13"/>
      <c r="DF13"/>
      <c r="DG13"/>
      <c r="DH13"/>
      <c r="DI13"/>
      <c r="DJ13"/>
      <c r="DK13"/>
      <c r="DL13"/>
      <c r="DM13"/>
      <c r="DN13"/>
      <c r="DO13"/>
      <c r="DP13"/>
      <c r="DQ13"/>
      <c r="DR13"/>
      <c r="DS13"/>
      <c r="DT13"/>
      <c r="DU13"/>
      <c r="DV13"/>
      <c r="DW13"/>
      <c r="DX13"/>
      <c r="DY13"/>
      <c r="DZ13"/>
      <c r="EA13"/>
      <c r="EB13"/>
      <c r="EC13"/>
      <c r="ED13"/>
      <c r="EE13"/>
      <c r="EF13"/>
      <c r="EG13"/>
      <c r="EH13"/>
      <c r="EI13"/>
      <c r="EJ13"/>
      <c r="EK13"/>
      <c r="EL13"/>
      <c r="EM13"/>
      <c r="EN13"/>
      <c r="EO13"/>
      <c r="EP13"/>
      <c r="EQ13"/>
      <c r="ER13"/>
      <c r="ES13"/>
      <c r="ET13"/>
      <c r="EU13"/>
      <c r="EV13"/>
      <c r="EW13"/>
      <c r="EX13"/>
      <c r="EY13"/>
      <c r="EZ13"/>
      <c r="FA13"/>
      <c r="FB13"/>
      <c r="FC13"/>
      <c r="FD13"/>
      <c r="FE13"/>
      <c r="FF13"/>
      <c r="FG13"/>
      <c r="FH13"/>
      <c r="FI13"/>
      <c r="FJ13"/>
      <c r="FK13"/>
      <c r="FL13"/>
      <c r="FM13"/>
      <c r="FN13"/>
      <c r="FO13"/>
      <c r="FP13"/>
      <c r="FQ13"/>
      <c r="FR13"/>
      <c r="FS13"/>
      <c r="FT13"/>
      <c r="FU13"/>
      <c r="FV13"/>
      <c r="FW13"/>
      <c r="FX13"/>
      <c r="FY13"/>
      <c r="FZ13"/>
      <c r="GA13"/>
      <c r="GB13"/>
      <c r="GC13"/>
      <c r="GD13"/>
      <c r="GE13"/>
      <c r="GF13"/>
      <c r="GG13"/>
      <c r="GH13"/>
      <c r="GI13"/>
      <c r="GJ13"/>
      <c r="GK13"/>
      <c r="GL13"/>
      <c r="GM13"/>
      <c r="GN13"/>
      <c r="GO13"/>
      <c r="GP13"/>
      <c r="GQ13"/>
      <c r="GR13"/>
      <c r="GS13"/>
      <c r="GT13"/>
      <c r="GU13"/>
      <c r="GV13"/>
      <c r="GW13"/>
      <c r="GX13"/>
      <c r="GY13"/>
      <c r="GZ13"/>
      <c r="HA13"/>
      <c r="HB13"/>
      <c r="HC13"/>
      <c r="HD13"/>
      <c r="HE13"/>
      <c r="HF13"/>
      <c r="HG13"/>
      <c r="HH13"/>
      <c r="HI13"/>
      <c r="HJ13"/>
      <c r="HK13"/>
      <c r="HL13"/>
      <c r="HM13"/>
      <c r="HN13"/>
      <c r="HO13"/>
      <c r="HP13"/>
      <c r="HQ13"/>
      <c r="HR13"/>
      <c r="HS13"/>
      <c r="HT13"/>
      <c r="HU13"/>
      <c r="HV13"/>
      <c r="HW13"/>
      <c r="HX13"/>
      <c r="HY13"/>
      <c r="HZ13"/>
      <c r="IA13"/>
      <c r="IB13"/>
      <c r="IC13"/>
      <c r="ID13"/>
      <c r="IE13"/>
      <c r="IF13"/>
      <c r="IG13"/>
      <c r="IH13"/>
      <c r="II13"/>
      <c r="IJ13"/>
      <c r="IK13"/>
      <c r="IL13"/>
      <c r="IM13"/>
      <c r="IN13"/>
      <c r="IO13"/>
      <c r="IP13"/>
      <c r="IQ13"/>
      <c r="IR13"/>
      <c r="IS13"/>
      <c r="IT13"/>
      <c r="IU13"/>
      <c r="IV13"/>
      <c r="IW13"/>
      <c r="IX13"/>
      <c r="IY13"/>
      <c r="IZ13"/>
      <c r="JA13"/>
      <c r="JB13"/>
      <c r="JC13"/>
      <c r="JD13"/>
      <c r="JE13"/>
      <c r="JF13"/>
      <c r="JG13"/>
      <c r="JH13"/>
      <c r="JI13"/>
      <c r="JJ13"/>
      <c r="JK13"/>
      <c r="JL13"/>
      <c r="JM13"/>
      <c r="JN13"/>
      <c r="JO13"/>
      <c r="JP13"/>
      <c r="JQ13"/>
      <c r="JR13"/>
      <c r="JS13"/>
      <c r="JT13"/>
      <c r="JU13"/>
      <c r="JV13"/>
      <c r="JW13"/>
      <c r="JX13"/>
      <c r="JY13"/>
      <c r="JZ13"/>
      <c r="KA13"/>
      <c r="KB13"/>
      <c r="KC13"/>
      <c r="KD13"/>
      <c r="KE13"/>
      <c r="KF13"/>
      <c r="KG13"/>
      <c r="KH13"/>
      <c r="KI13"/>
      <c r="KJ13"/>
      <c r="KK13"/>
      <c r="KL13"/>
      <c r="KM13"/>
      <c r="KN13"/>
      <c r="KO13"/>
      <c r="KP13"/>
      <c r="KQ13"/>
      <c r="KR13"/>
      <c r="KS13"/>
      <c r="KT13"/>
      <c r="KU13"/>
      <c r="KV13"/>
      <c r="KW13"/>
      <c r="KX13"/>
      <c r="KY13"/>
      <c r="KZ13"/>
      <c r="LA13"/>
      <c r="LB13"/>
      <c r="LC13"/>
      <c r="LD13"/>
      <c r="LE13"/>
      <c r="LF13"/>
      <c r="LG13"/>
      <c r="LH13"/>
      <c r="LI13"/>
      <c r="LJ13"/>
      <c r="LK13"/>
      <c r="LL13"/>
      <c r="LM13"/>
      <c r="LN13"/>
      <c r="LO13"/>
      <c r="LP13"/>
      <c r="LQ13"/>
      <c r="LR13"/>
      <c r="LS13"/>
      <c r="LT13"/>
      <c r="LU13"/>
      <c r="LV13"/>
      <c r="LW13"/>
      <c r="LX13"/>
      <c r="LY13"/>
      <c r="LZ13"/>
      <c r="MA13"/>
      <c r="MB13"/>
      <c r="MC13"/>
      <c r="MD13"/>
      <c r="ME13"/>
      <c r="MF13"/>
      <c r="MG13"/>
      <c r="MH13"/>
      <c r="MI13"/>
      <c r="MJ13"/>
      <c r="MK13"/>
      <c r="ML13"/>
      <c r="MM13"/>
      <c r="MN13"/>
      <c r="MO13"/>
      <c r="MP13"/>
      <c r="MQ13"/>
      <c r="MR13"/>
      <c r="MS13"/>
      <c r="MT13"/>
      <c r="MU13"/>
      <c r="MV13"/>
      <c r="MW13"/>
      <c r="MX13"/>
      <c r="MY13"/>
      <c r="MZ13"/>
      <c r="NA13"/>
      <c r="NB13"/>
      <c r="NC13"/>
      <c r="ND13"/>
      <c r="NE13"/>
      <c r="NF13"/>
      <c r="NG13"/>
      <c r="NH13"/>
      <c r="NI13"/>
      <c r="NJ13"/>
      <c r="NK13"/>
      <c r="NL13"/>
      <c r="NM13"/>
      <c r="NN13"/>
      <c r="NO13"/>
      <c r="NP13"/>
      <c r="NQ13"/>
      <c r="NR13"/>
      <c r="NS13"/>
      <c r="NT13"/>
      <c r="NU13"/>
      <c r="NV13"/>
      <c r="NW13"/>
      <c r="NX13"/>
      <c r="NY13"/>
      <c r="NZ13"/>
      <c r="OA13"/>
      <c r="OB13"/>
      <c r="OC13"/>
      <c r="OD13"/>
      <c r="OE13"/>
      <c r="OF13"/>
      <c r="OG13"/>
      <c r="OH13"/>
      <c r="OI13"/>
      <c r="OJ13"/>
      <c r="OK13"/>
      <c r="OL13"/>
      <c r="OM13"/>
      <c r="ON13"/>
      <c r="OO13"/>
      <c r="OP13"/>
      <c r="OQ13"/>
      <c r="OR13"/>
      <c r="OS13"/>
      <c r="OT13"/>
      <c r="OU13"/>
      <c r="OV13"/>
      <c r="OW13"/>
      <c r="OX13"/>
      <c r="OY13"/>
      <c r="OZ13"/>
      <c r="PA13"/>
      <c r="PB13"/>
      <c r="PC13"/>
      <c r="PD13"/>
      <c r="PE13"/>
      <c r="PF13"/>
      <c r="PG13"/>
      <c r="PH13"/>
      <c r="PI13"/>
      <c r="PJ13"/>
      <c r="PK13"/>
      <c r="PL13"/>
      <c r="PM13" s="138"/>
    </row>
    <row r="14" spans="1:429" ht="237.25">
      <c r="A14" s="140"/>
      <c r="B14" s="141"/>
      <c r="C14" s="142" t="s">
        <v>94</v>
      </c>
      <c r="D14" s="142" t="s">
        <v>95</v>
      </c>
      <c r="E14" s="143">
        <v>1</v>
      </c>
      <c r="F14" s="143">
        <v>1.125</v>
      </c>
      <c r="G14" s="143"/>
      <c r="H14" s="143"/>
      <c r="I14" s="143">
        <v>2</v>
      </c>
      <c r="J14" s="127">
        <v>2.25</v>
      </c>
      <c r="K14" s="143"/>
      <c r="L14" s="143"/>
      <c r="M14" s="143">
        <v>3</v>
      </c>
      <c r="N14" s="143">
        <v>3.375</v>
      </c>
      <c r="O14" s="143"/>
      <c r="P14" s="143"/>
      <c r="Q14" s="143"/>
      <c r="R14" s="143"/>
      <c r="S14" s="143"/>
      <c r="T14" s="143"/>
      <c r="U14" s="128">
        <f t="shared" si="0"/>
        <v>6</v>
      </c>
      <c r="V14" s="129" t="str">
        <f t="shared" si="1"/>
        <v/>
      </c>
      <c r="W14" s="129">
        <f t="shared" si="2"/>
        <v>6.75</v>
      </c>
      <c r="X14" s="130">
        <f t="shared" si="3"/>
        <v>0.15</v>
      </c>
    </row>
    <row r="15" spans="1:429" ht="146">
      <c r="A15" s="131">
        <v>4</v>
      </c>
      <c r="B15" s="125" t="s">
        <v>96</v>
      </c>
      <c r="C15" s="142" t="s">
        <v>97</v>
      </c>
      <c r="D15" s="142" t="s">
        <v>98</v>
      </c>
      <c r="E15" s="143">
        <v>2</v>
      </c>
      <c r="F15" s="127">
        <v>2.25</v>
      </c>
      <c r="G15" s="143"/>
      <c r="H15" s="143"/>
      <c r="I15" s="143">
        <v>1</v>
      </c>
      <c r="J15" s="127">
        <v>1.125</v>
      </c>
      <c r="K15" s="143"/>
      <c r="L15" s="143"/>
      <c r="M15" s="143"/>
      <c r="N15" s="143"/>
      <c r="O15" s="143"/>
      <c r="P15" s="143"/>
      <c r="Q15" s="143"/>
      <c r="R15" s="143"/>
      <c r="S15" s="143"/>
      <c r="T15" s="143"/>
      <c r="U15" s="128">
        <f t="shared" si="0"/>
        <v>3</v>
      </c>
      <c r="V15" s="129" t="str">
        <f t="shared" si="1"/>
        <v/>
      </c>
      <c r="W15" s="129">
        <f t="shared" si="2"/>
        <v>3.375</v>
      </c>
      <c r="X15" s="130">
        <f t="shared" si="3"/>
        <v>7.4999999999999997E-2</v>
      </c>
    </row>
    <row r="16" spans="1:429" ht="127.75">
      <c r="A16" s="131"/>
      <c r="B16" s="132"/>
      <c r="C16" s="142" t="s">
        <v>99</v>
      </c>
      <c r="D16" s="142" t="s">
        <v>100</v>
      </c>
      <c r="E16" s="143">
        <v>3</v>
      </c>
      <c r="F16" s="143">
        <v>3.375</v>
      </c>
      <c r="G16" s="143"/>
      <c r="H16" s="143"/>
      <c r="I16" s="143"/>
      <c r="J16" s="143"/>
      <c r="K16" s="143"/>
      <c r="L16" s="143"/>
      <c r="M16" s="143"/>
      <c r="N16" s="143"/>
      <c r="O16" s="143"/>
      <c r="P16" s="143"/>
      <c r="Q16" s="143"/>
      <c r="R16" s="143"/>
      <c r="S16" s="143"/>
      <c r="T16" s="143"/>
      <c r="U16" s="128">
        <f t="shared" si="0"/>
        <v>3</v>
      </c>
      <c r="V16" s="129" t="str">
        <f t="shared" si="1"/>
        <v/>
      </c>
      <c r="W16" s="129">
        <f t="shared" si="2"/>
        <v>3.375</v>
      </c>
      <c r="X16" s="130">
        <f t="shared" si="3"/>
        <v>7.4999999999999997E-2</v>
      </c>
    </row>
    <row r="17" spans="1:24" ht="91.25">
      <c r="A17" s="131"/>
      <c r="B17" s="132"/>
      <c r="C17" s="142" t="s">
        <v>101</v>
      </c>
      <c r="D17" s="142" t="s">
        <v>102</v>
      </c>
      <c r="E17" s="143">
        <v>1</v>
      </c>
      <c r="F17" s="127">
        <v>1.125</v>
      </c>
      <c r="G17" s="143"/>
      <c r="H17" s="143"/>
      <c r="I17" s="143">
        <v>1</v>
      </c>
      <c r="J17" s="127">
        <v>1.125</v>
      </c>
      <c r="K17" s="143"/>
      <c r="L17" s="143"/>
      <c r="M17" s="143"/>
      <c r="N17" s="143"/>
      <c r="O17" s="143"/>
      <c r="P17" s="143"/>
      <c r="Q17" s="143"/>
      <c r="R17" s="143"/>
      <c r="S17" s="143"/>
      <c r="T17" s="143"/>
      <c r="U17" s="128">
        <f t="shared" si="0"/>
        <v>2</v>
      </c>
      <c r="V17" s="129" t="str">
        <f t="shared" si="1"/>
        <v/>
      </c>
      <c r="W17" s="129">
        <f t="shared" si="2"/>
        <v>2.25</v>
      </c>
      <c r="X17" s="130">
        <f t="shared" si="3"/>
        <v>0.05</v>
      </c>
    </row>
    <row r="18" spans="1:24" ht="66.75" customHeight="1">
      <c r="A18" s="144">
        <v>5</v>
      </c>
      <c r="B18" s="125" t="s">
        <v>103</v>
      </c>
      <c r="C18" s="126" t="s">
        <v>104</v>
      </c>
      <c r="D18" s="126" t="s">
        <v>105</v>
      </c>
      <c r="E18" s="127">
        <v>1</v>
      </c>
      <c r="F18" s="127">
        <v>1.125</v>
      </c>
      <c r="G18" s="127"/>
      <c r="H18" s="127"/>
      <c r="I18" s="127"/>
      <c r="J18" s="127"/>
      <c r="K18" s="127"/>
      <c r="L18" s="127"/>
      <c r="M18" s="127"/>
      <c r="N18" s="127"/>
      <c r="O18" s="127"/>
      <c r="P18" s="127"/>
      <c r="Q18" s="127"/>
      <c r="R18" s="127"/>
      <c r="S18" s="127"/>
      <c r="T18" s="127"/>
      <c r="U18" s="128">
        <f t="shared" si="0"/>
        <v>1</v>
      </c>
      <c r="V18" s="129" t="str">
        <f t="shared" si="1"/>
        <v/>
      </c>
      <c r="W18" s="129">
        <f t="shared" si="2"/>
        <v>1.125</v>
      </c>
      <c r="X18" s="130">
        <f t="shared" si="3"/>
        <v>2.5000000000000001E-2</v>
      </c>
    </row>
    <row r="19" spans="1:24" ht="128.25" customHeight="1">
      <c r="A19" s="145"/>
      <c r="B19" s="141"/>
      <c r="C19" s="126" t="s">
        <v>106</v>
      </c>
      <c r="D19" s="126" t="s">
        <v>107</v>
      </c>
      <c r="E19" s="127">
        <v>1</v>
      </c>
      <c r="F19" s="127">
        <v>1.125</v>
      </c>
      <c r="G19" s="127"/>
      <c r="H19" s="127"/>
      <c r="I19" s="127">
        <v>1</v>
      </c>
      <c r="J19" s="127">
        <v>1.125</v>
      </c>
      <c r="K19" s="127"/>
      <c r="L19" s="127"/>
      <c r="M19" s="127"/>
      <c r="N19" s="127"/>
      <c r="O19" s="127"/>
      <c r="P19" s="127"/>
      <c r="Q19" s="127"/>
      <c r="R19" s="127"/>
      <c r="S19" s="127"/>
      <c r="T19" s="127"/>
      <c r="U19" s="128">
        <f t="shared" si="0"/>
        <v>2</v>
      </c>
      <c r="V19" s="129"/>
      <c r="W19" s="129">
        <f t="shared" si="2"/>
        <v>2.25</v>
      </c>
      <c r="X19" s="130">
        <f t="shared" si="3"/>
        <v>0.05</v>
      </c>
    </row>
    <row r="20" spans="1:24" ht="200.75">
      <c r="A20" s="124">
        <v>6</v>
      </c>
      <c r="B20" s="125" t="s">
        <v>108</v>
      </c>
      <c r="C20" s="126" t="s">
        <v>109</v>
      </c>
      <c r="D20" s="126" t="s">
        <v>110</v>
      </c>
      <c r="E20" s="127">
        <v>2</v>
      </c>
      <c r="F20" s="127">
        <v>2.25</v>
      </c>
      <c r="G20" s="127"/>
      <c r="H20" s="127"/>
      <c r="I20" s="127">
        <v>2</v>
      </c>
      <c r="J20" s="127">
        <v>2.25</v>
      </c>
      <c r="K20" s="127"/>
      <c r="L20" s="127"/>
      <c r="M20" s="127"/>
      <c r="N20" s="127"/>
      <c r="O20" s="127"/>
      <c r="P20" s="127"/>
      <c r="Q20" s="127">
        <v>1</v>
      </c>
      <c r="R20" s="127">
        <v>1.125</v>
      </c>
      <c r="S20" s="127"/>
      <c r="T20" s="127"/>
      <c r="U20" s="128">
        <f t="shared" si="0"/>
        <v>5</v>
      </c>
      <c r="V20" s="129" t="str">
        <f t="shared" si="1"/>
        <v/>
      </c>
      <c r="W20" s="129">
        <f t="shared" si="2"/>
        <v>5.625</v>
      </c>
      <c r="X20" s="130">
        <f t="shared" si="3"/>
        <v>0.125</v>
      </c>
    </row>
    <row r="21" spans="1:24" ht="54.75">
      <c r="A21" s="131"/>
      <c r="B21" s="132"/>
      <c r="C21" s="126" t="s">
        <v>111</v>
      </c>
      <c r="D21" s="126" t="s">
        <v>112</v>
      </c>
      <c r="E21" s="127"/>
      <c r="F21" s="127"/>
      <c r="G21" s="127"/>
      <c r="H21" s="127"/>
      <c r="I21" s="127"/>
      <c r="J21" s="127"/>
      <c r="K21" s="127"/>
      <c r="L21" s="127"/>
      <c r="M21" s="127">
        <v>1</v>
      </c>
      <c r="N21" s="127">
        <v>1.125</v>
      </c>
      <c r="O21" s="127"/>
      <c r="P21" s="127"/>
      <c r="Q21" s="127"/>
      <c r="R21" s="127"/>
      <c r="S21" s="127"/>
      <c r="T21" s="127"/>
      <c r="U21" s="128">
        <f t="shared" si="0"/>
        <v>1</v>
      </c>
      <c r="V21" s="129" t="str">
        <f t="shared" si="1"/>
        <v/>
      </c>
      <c r="W21" s="129">
        <f t="shared" si="2"/>
        <v>1.125</v>
      </c>
      <c r="X21" s="130">
        <f t="shared" si="3"/>
        <v>2.5000000000000001E-2</v>
      </c>
    </row>
    <row r="22" spans="1:24" ht="146">
      <c r="A22" s="146"/>
      <c r="B22" s="141"/>
      <c r="C22" s="126" t="s">
        <v>113</v>
      </c>
      <c r="D22" s="126" t="s">
        <v>114</v>
      </c>
      <c r="E22" s="127"/>
      <c r="F22" s="127"/>
      <c r="G22" s="127"/>
      <c r="H22" s="127"/>
      <c r="I22" s="127">
        <v>1</v>
      </c>
      <c r="J22" s="127">
        <v>1.125</v>
      </c>
      <c r="K22" s="127"/>
      <c r="L22" s="127"/>
      <c r="M22" s="127">
        <v>1</v>
      </c>
      <c r="N22" s="127">
        <v>1.125</v>
      </c>
      <c r="O22" s="127"/>
      <c r="P22" s="127"/>
      <c r="Q22" s="127">
        <v>1</v>
      </c>
      <c r="R22" s="127">
        <v>1.125</v>
      </c>
      <c r="S22" s="127"/>
      <c r="T22" s="127"/>
      <c r="U22" s="128">
        <f t="shared" si="0"/>
        <v>3</v>
      </c>
      <c r="V22" s="129" t="str">
        <f t="shared" si="1"/>
        <v/>
      </c>
      <c r="W22" s="129">
        <f t="shared" si="2"/>
        <v>3.375</v>
      </c>
      <c r="X22" s="130">
        <f t="shared" si="3"/>
        <v>7.4999999999999997E-2</v>
      </c>
    </row>
    <row r="23" spans="1:24" ht="18.25">
      <c r="A23" s="147" t="s">
        <v>15</v>
      </c>
      <c r="B23" s="148"/>
      <c r="C23" s="149"/>
      <c r="D23" s="149"/>
      <c r="E23" s="150">
        <f>IF(SUM(E9:E22)=0,"",SUM(E9:E22))</f>
        <v>16</v>
      </c>
      <c r="F23" s="150">
        <f>IF(SUM(F9:F20)=0,"",SUM(F9:F20))</f>
        <v>18</v>
      </c>
      <c r="G23" s="150" t="str">
        <f>IF(SUM(G9:G20)=0,"",SUM(G9:G20))</f>
        <v/>
      </c>
      <c r="H23" s="150" t="str">
        <f>IF(SUM(H9:H20)=0,"",SUM(H9:H20))</f>
        <v/>
      </c>
      <c r="I23" s="150">
        <f>IF(SUM(I9:I22)=0,"",SUM(I9:I22))</f>
        <v>12</v>
      </c>
      <c r="J23" s="150">
        <f>IF(SUM(J9:J20)=0,"",SUM(J9:J20))</f>
        <v>12.375</v>
      </c>
      <c r="K23" s="150" t="str">
        <f>IF(SUM(K9:K20)=0,"",SUM(K9:K20))</f>
        <v/>
      </c>
      <c r="L23" s="150" t="str">
        <f>IF(SUM(L9:L20)=0,"",SUM(L9:L20))</f>
        <v/>
      </c>
      <c r="M23" s="150">
        <f>IF(SUM(M20:M22)=0,"",SUM(M9:M22))</f>
        <v>8</v>
      </c>
      <c r="N23" s="150">
        <f>IF(SUM(N9:N20)=0,"",SUM(N9:N20))</f>
        <v>6.75</v>
      </c>
      <c r="O23" s="150" t="str">
        <f>IF(SUM(O9:O20)=0,"",SUM(O9:O20))</f>
        <v/>
      </c>
      <c r="P23" s="150" t="str">
        <f>IF(SUM(P9:P20)=0,"",SUM(P9:P20))</f>
        <v/>
      </c>
      <c r="Q23" s="150">
        <f>IF(SUM(Q9:Q22)=0,"",SUM(Q9:Q22))</f>
        <v>4</v>
      </c>
      <c r="R23" s="150">
        <f>IF(SUM(R9:R20)=0,"",SUM(R9:R20))</f>
        <v>3.375</v>
      </c>
      <c r="S23" s="150" t="str">
        <f>IF(SUM(S9:S20)=0,"",SUM(S9:S20))</f>
        <v/>
      </c>
      <c r="T23" s="150" t="str">
        <f>IF(SUM(T9:T20)=0,"",SUM(T9:T20))</f>
        <v/>
      </c>
      <c r="U23" s="150" t="str">
        <f>IF(SUM(U9:U22)=0,"",SUM(U9:U22)&amp;" câu")</f>
        <v>40 câu</v>
      </c>
      <c r="V23" s="129" t="str">
        <f t="shared" si="1"/>
        <v/>
      </c>
      <c r="W23" s="129" t="str">
        <f>IF(SUM(W9:W22)=0,"",SUM(W9:W22)&amp;" phút")</f>
        <v>45 phút</v>
      </c>
      <c r="X23" s="151">
        <f>SUM(X9:X22)</f>
        <v>1</v>
      </c>
    </row>
    <row r="24" spans="1:24" ht="18.25">
      <c r="A24" s="147" t="s">
        <v>16</v>
      </c>
      <c r="B24" s="148"/>
      <c r="C24" s="149"/>
      <c r="D24" s="149"/>
      <c r="E24" s="152">
        <v>0.4</v>
      </c>
      <c r="F24" s="152"/>
      <c r="G24" s="152"/>
      <c r="H24" s="152"/>
      <c r="I24" s="152">
        <v>0.3</v>
      </c>
      <c r="J24" s="152"/>
      <c r="K24" s="152"/>
      <c r="L24" s="152"/>
      <c r="M24" s="152">
        <v>0.2</v>
      </c>
      <c r="N24" s="152"/>
      <c r="O24" s="152"/>
      <c r="P24" s="152"/>
      <c r="Q24" s="152">
        <v>0.1</v>
      </c>
      <c r="R24" s="152"/>
      <c r="S24" s="152"/>
      <c r="T24" s="152"/>
      <c r="U24" s="153"/>
      <c r="V24" s="153"/>
      <c r="W24" s="153"/>
      <c r="X24" s="154"/>
    </row>
    <row r="25" spans="1:24" ht="19" thickBot="1">
      <c r="A25" s="155" t="s">
        <v>17</v>
      </c>
      <c r="B25" s="156"/>
      <c r="C25" s="157"/>
      <c r="D25" s="157"/>
      <c r="E25" s="158" t="str">
        <f>E24*10&amp;" điểm"</f>
        <v>4 điểm</v>
      </c>
      <c r="F25" s="158"/>
      <c r="G25" s="158"/>
      <c r="H25" s="158"/>
      <c r="I25" s="158" t="str">
        <f t="shared" ref="I25" si="4">I24*10&amp;" điểm"</f>
        <v>3 điểm</v>
      </c>
      <c r="J25" s="158"/>
      <c r="K25" s="158"/>
      <c r="L25" s="158"/>
      <c r="M25" s="158" t="str">
        <f t="shared" ref="M25" si="5">M24*10&amp;" điểm"</f>
        <v>2 điểm</v>
      </c>
      <c r="N25" s="158"/>
      <c r="O25" s="158"/>
      <c r="P25" s="158"/>
      <c r="Q25" s="158" t="str">
        <f t="shared" ref="Q25" si="6">Q24*10&amp;" điểm"</f>
        <v>1 điểm</v>
      </c>
      <c r="R25" s="158"/>
      <c r="S25" s="158"/>
      <c r="T25" s="158"/>
      <c r="U25" s="159"/>
      <c r="V25" s="159"/>
      <c r="W25" s="159"/>
      <c r="X25" s="160"/>
    </row>
  </sheetData>
  <mergeCells count="36">
    <mergeCell ref="I24:L24"/>
    <mergeCell ref="M24:P24"/>
    <mergeCell ref="Q24:T24"/>
    <mergeCell ref="A25:B25"/>
    <mergeCell ref="E25:H25"/>
    <mergeCell ref="I25:L25"/>
    <mergeCell ref="M25:P25"/>
    <mergeCell ref="Q25:T25"/>
    <mergeCell ref="A20:A22"/>
    <mergeCell ref="B20:B22"/>
    <mergeCell ref="A23:B23"/>
    <mergeCell ref="A24:B24"/>
    <mergeCell ref="E24:H24"/>
    <mergeCell ref="D6:D8"/>
    <mergeCell ref="W6:W8"/>
    <mergeCell ref="X6:X8"/>
    <mergeCell ref="A5:X5"/>
    <mergeCell ref="U6:V7"/>
    <mergeCell ref="A6:A8"/>
    <mergeCell ref="B6:B8"/>
    <mergeCell ref="C6:C8"/>
    <mergeCell ref="B15:B17"/>
    <mergeCell ref="A13:A14"/>
    <mergeCell ref="B13:B14"/>
    <mergeCell ref="A15:A17"/>
    <mergeCell ref="B18:B19"/>
    <mergeCell ref="A1:C1"/>
    <mergeCell ref="A2:C2"/>
    <mergeCell ref="B9:B11"/>
    <mergeCell ref="A4:X4"/>
    <mergeCell ref="E6:T6"/>
    <mergeCell ref="E7:H7"/>
    <mergeCell ref="I7:L7"/>
    <mergeCell ref="M7:P7"/>
    <mergeCell ref="Q7:T7"/>
    <mergeCell ref="A9:A11"/>
  </mergeCells>
  <pageMargins left="0.7" right="0.7" top="0.75" bottom="0.75" header="0.3" footer="0.3"/>
  <pageSetup orientation="portrait" horizontalDpi="4294967293"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X18"/>
  <sheetViews>
    <sheetView topLeftCell="A15" zoomScale="70" zoomScaleNormal="70" workbookViewId="0">
      <selection activeCell="A10" sqref="A10"/>
    </sheetView>
  </sheetViews>
  <sheetFormatPr defaultRowHeight="14.25"/>
  <cols>
    <col min="1" max="1" width="6.125" customWidth="1"/>
    <col min="2" max="2" width="14.125" customWidth="1"/>
    <col min="3" max="3" width="15.58203125" customWidth="1"/>
    <col min="4" max="4" width="61.4140625" customWidth="1"/>
    <col min="5" max="5" width="8.70703125" bestFit="1" customWidth="1"/>
    <col min="6" max="6" width="10.58203125" bestFit="1" customWidth="1"/>
    <col min="9" max="9" width="8.70703125" bestFit="1" customWidth="1"/>
    <col min="10" max="10" width="10.58203125" bestFit="1" customWidth="1"/>
    <col min="13" max="13" width="8.70703125" bestFit="1" customWidth="1"/>
    <col min="14" max="14" width="10.58203125" bestFit="1" customWidth="1"/>
    <col min="17" max="17" width="8.70703125" bestFit="1" customWidth="1"/>
    <col min="18" max="18" width="9.70703125" bestFit="1" customWidth="1"/>
    <col min="21" max="21" width="10" customWidth="1"/>
    <col min="23" max="23" width="10.125" customWidth="1"/>
    <col min="24" max="24" width="10.4140625" customWidth="1"/>
  </cols>
  <sheetData>
    <row r="1" spans="1:24" ht="25.5">
      <c r="A1" s="51" t="s">
        <v>22</v>
      </c>
      <c r="B1" s="51"/>
      <c r="C1" s="51"/>
    </row>
    <row r="2" spans="1:24" ht="25">
      <c r="A2" s="52" t="s">
        <v>23</v>
      </c>
      <c r="B2" s="52"/>
      <c r="C2" s="52"/>
    </row>
    <row r="3" spans="1:24" ht="16.75">
      <c r="A3" s="1"/>
    </row>
    <row r="4" spans="1:24" ht="30">
      <c r="A4" s="80" t="s">
        <v>59</v>
      </c>
      <c r="B4" s="80"/>
      <c r="C4" s="80"/>
      <c r="D4" s="80"/>
      <c r="E4" s="80"/>
      <c r="F4" s="80"/>
      <c r="G4" s="80"/>
      <c r="H4" s="80"/>
      <c r="I4" s="80"/>
      <c r="J4" s="80"/>
      <c r="K4" s="80"/>
      <c r="L4" s="80"/>
      <c r="M4" s="80"/>
      <c r="N4" s="80"/>
      <c r="O4" s="80"/>
      <c r="P4" s="80"/>
      <c r="Q4" s="80"/>
      <c r="R4" s="80"/>
      <c r="S4" s="80"/>
      <c r="T4" s="80"/>
      <c r="U4" s="80"/>
      <c r="V4" s="80"/>
      <c r="W4" s="80"/>
      <c r="X4" s="80"/>
    </row>
    <row r="5" spans="1:24" ht="31.7" customHeight="1" thickBot="1">
      <c r="A5" s="81" t="s">
        <v>21</v>
      </c>
      <c r="B5" s="81"/>
      <c r="C5" s="81"/>
      <c r="D5" s="81"/>
      <c r="E5" s="81"/>
      <c r="F5" s="81"/>
      <c r="G5" s="81"/>
      <c r="H5" s="81"/>
      <c r="I5" s="81"/>
      <c r="J5" s="81"/>
      <c r="K5" s="81"/>
      <c r="L5" s="81"/>
      <c r="M5" s="81"/>
      <c r="N5" s="81"/>
      <c r="O5" s="81"/>
      <c r="P5" s="81"/>
      <c r="Q5" s="81"/>
      <c r="R5" s="81"/>
      <c r="S5" s="81"/>
      <c r="T5" s="81"/>
      <c r="U5" s="81"/>
      <c r="V5" s="81"/>
      <c r="W5" s="81"/>
      <c r="X5" s="81"/>
    </row>
    <row r="6" spans="1:24" ht="21" customHeight="1">
      <c r="A6" s="82" t="s">
        <v>0</v>
      </c>
      <c r="B6" s="85" t="s">
        <v>1</v>
      </c>
      <c r="C6" s="85" t="s">
        <v>2</v>
      </c>
      <c r="D6" s="85" t="s">
        <v>18</v>
      </c>
      <c r="E6" s="88" t="s">
        <v>3</v>
      </c>
      <c r="F6" s="89"/>
      <c r="G6" s="89"/>
      <c r="H6" s="89"/>
      <c r="I6" s="89"/>
      <c r="J6" s="89"/>
      <c r="K6" s="89"/>
      <c r="L6" s="89"/>
      <c r="M6" s="89"/>
      <c r="N6" s="89"/>
      <c r="O6" s="89"/>
      <c r="P6" s="89"/>
      <c r="Q6" s="89"/>
      <c r="R6" s="89"/>
      <c r="S6" s="89"/>
      <c r="T6" s="90"/>
      <c r="U6" s="91" t="s">
        <v>4</v>
      </c>
      <c r="V6" s="92"/>
      <c r="W6" s="95" t="s">
        <v>5</v>
      </c>
      <c r="X6" s="98" t="s">
        <v>10</v>
      </c>
    </row>
    <row r="7" spans="1:24" ht="15.5">
      <c r="A7" s="83"/>
      <c r="B7" s="86"/>
      <c r="C7" s="86"/>
      <c r="D7" s="86"/>
      <c r="E7" s="77" t="s">
        <v>6</v>
      </c>
      <c r="F7" s="78"/>
      <c r="G7" s="78"/>
      <c r="H7" s="79"/>
      <c r="I7" s="77" t="s">
        <v>7</v>
      </c>
      <c r="J7" s="78"/>
      <c r="K7" s="78"/>
      <c r="L7" s="79"/>
      <c r="M7" s="77" t="s">
        <v>8</v>
      </c>
      <c r="N7" s="78"/>
      <c r="O7" s="78"/>
      <c r="P7" s="79"/>
      <c r="Q7" s="77" t="s">
        <v>9</v>
      </c>
      <c r="R7" s="78"/>
      <c r="S7" s="78"/>
      <c r="T7" s="79"/>
      <c r="U7" s="93"/>
      <c r="V7" s="94"/>
      <c r="W7" s="96"/>
      <c r="X7" s="99"/>
    </row>
    <row r="8" spans="1:24" ht="33.75" customHeight="1">
      <c r="A8" s="84"/>
      <c r="B8" s="87"/>
      <c r="C8" s="87"/>
      <c r="D8" s="87"/>
      <c r="E8" s="2" t="s">
        <v>11</v>
      </c>
      <c r="F8" s="27" t="s">
        <v>13</v>
      </c>
      <c r="G8" s="27" t="s">
        <v>12</v>
      </c>
      <c r="H8" s="27" t="s">
        <v>13</v>
      </c>
      <c r="I8" s="27" t="s">
        <v>11</v>
      </c>
      <c r="J8" s="27" t="s">
        <v>13</v>
      </c>
      <c r="K8" s="27" t="s">
        <v>12</v>
      </c>
      <c r="L8" s="27" t="s">
        <v>13</v>
      </c>
      <c r="M8" s="27" t="s">
        <v>11</v>
      </c>
      <c r="N8" s="27" t="s">
        <v>13</v>
      </c>
      <c r="O8" s="4" t="s">
        <v>12</v>
      </c>
      <c r="P8" s="27" t="s">
        <v>13</v>
      </c>
      <c r="Q8" s="27" t="s">
        <v>11</v>
      </c>
      <c r="R8" s="27" t="s">
        <v>13</v>
      </c>
      <c r="S8" s="27" t="s">
        <v>12</v>
      </c>
      <c r="T8" s="27" t="s">
        <v>13</v>
      </c>
      <c r="U8" s="27" t="s">
        <v>11</v>
      </c>
      <c r="V8" s="27" t="s">
        <v>14</v>
      </c>
      <c r="W8" s="97"/>
      <c r="X8" s="100"/>
    </row>
    <row r="9" spans="1:24" ht="131.25" customHeight="1">
      <c r="A9" s="42">
        <v>1</v>
      </c>
      <c r="B9" s="68" t="s">
        <v>41</v>
      </c>
      <c r="C9" s="19" t="s">
        <v>45</v>
      </c>
      <c r="D9" s="28" t="s">
        <v>54</v>
      </c>
      <c r="E9" s="29">
        <v>2</v>
      </c>
      <c r="F9" s="29">
        <v>2.25</v>
      </c>
      <c r="G9" s="39"/>
      <c r="H9" s="39"/>
      <c r="I9" s="29">
        <v>1</v>
      </c>
      <c r="J9" s="44">
        <v>1.125</v>
      </c>
      <c r="K9" s="39"/>
      <c r="L9" s="39"/>
      <c r="M9" s="39"/>
      <c r="N9" s="39"/>
      <c r="O9" s="40"/>
      <c r="P9" s="39"/>
      <c r="Q9" s="39"/>
      <c r="R9" s="39"/>
      <c r="S9" s="39"/>
      <c r="T9" s="39"/>
      <c r="U9" s="30">
        <f>IF(SUM(E9,I9,M9,Q9)=0,"",SUM(E9,I9,M9,Q9))</f>
        <v>3</v>
      </c>
      <c r="V9" s="30" t="str">
        <f>IF(SUM(G9,K9,O9,S9)=0,"",SUM(G9,K9,O9,S9))</f>
        <v/>
      </c>
      <c r="W9" s="30">
        <f>IF(SUM(F9,H9,J9,L9,N9,P9,R9,T9)=0,"",SUM(F9,H9,J9,L9,N9,P9,R9,T9))</f>
        <v>3.375</v>
      </c>
      <c r="X9" s="31">
        <f>IF(U9="","",U9*0.25/10)</f>
        <v>7.4999999999999997E-2</v>
      </c>
    </row>
    <row r="10" spans="1:24" ht="224.25" customHeight="1">
      <c r="A10" s="43">
        <v>2</v>
      </c>
      <c r="B10" s="69"/>
      <c r="C10" s="19" t="s">
        <v>46</v>
      </c>
      <c r="D10" s="28" t="s">
        <v>55</v>
      </c>
      <c r="E10" s="29">
        <v>3</v>
      </c>
      <c r="F10" s="29">
        <v>3.375</v>
      </c>
      <c r="G10" s="29"/>
      <c r="H10" s="29"/>
      <c r="I10" s="29"/>
      <c r="J10" s="29"/>
      <c r="K10" s="29"/>
      <c r="L10" s="29"/>
      <c r="M10" s="29"/>
      <c r="N10" s="29"/>
      <c r="O10" s="29"/>
      <c r="P10" s="29"/>
      <c r="Q10" s="29"/>
      <c r="R10" s="29"/>
      <c r="S10" s="29"/>
      <c r="T10" s="29"/>
      <c r="U10" s="30">
        <f>IF(SUM(E10,I10,M10,Q10)=0,"",SUM(E10,I10,M10,Q10))</f>
        <v>3</v>
      </c>
      <c r="V10" s="30" t="str">
        <f t="shared" ref="V10:V16" si="0">IF(SUM(G10,K10,O10,S10)=0,"",SUM(G10,K10,O10,S10))</f>
        <v/>
      </c>
      <c r="W10" s="30">
        <f t="shared" ref="W10:W15" si="1">IF(SUM(F10,H10,J10,L10,N10,P10,R10,T10)=0,"",SUM(F10,H10,J10,L10,N10,P10,R10,T10))</f>
        <v>3.375</v>
      </c>
      <c r="X10" s="31">
        <f t="shared" ref="X10:X15" si="2">IF(U10="","",U10*0.25/10)</f>
        <v>7.4999999999999997E-2</v>
      </c>
    </row>
    <row r="11" spans="1:24" ht="210.75" customHeight="1">
      <c r="A11" s="6">
        <v>3</v>
      </c>
      <c r="B11" s="68" t="s">
        <v>42</v>
      </c>
      <c r="C11" s="19" t="s">
        <v>47</v>
      </c>
      <c r="D11" s="28" t="s">
        <v>52</v>
      </c>
      <c r="E11" s="29">
        <v>2</v>
      </c>
      <c r="F11" s="29">
        <v>2.25</v>
      </c>
      <c r="G11" s="29"/>
      <c r="H11" s="29"/>
      <c r="I11" s="29"/>
      <c r="J11" s="29"/>
      <c r="K11" s="29"/>
      <c r="L11" s="29"/>
      <c r="M11" s="29">
        <v>1</v>
      </c>
      <c r="N11" s="29">
        <v>1.125</v>
      </c>
      <c r="O11" s="29"/>
      <c r="P11" s="29"/>
      <c r="Q11" s="29"/>
      <c r="R11" s="29"/>
      <c r="S11" s="29"/>
      <c r="T11" s="29"/>
      <c r="U11" s="30">
        <f>IF(SUM(E11,I11,M11,Q11)=0,"",SUM(E11,I11,M11,Q11))</f>
        <v>3</v>
      </c>
      <c r="V11" s="30" t="str">
        <f t="shared" si="0"/>
        <v/>
      </c>
      <c r="W11" s="30">
        <f t="shared" si="1"/>
        <v>3.375</v>
      </c>
      <c r="X11" s="31">
        <f t="shared" si="2"/>
        <v>7.4999999999999997E-2</v>
      </c>
    </row>
    <row r="12" spans="1:24" ht="310.25">
      <c r="A12" s="6">
        <v>4</v>
      </c>
      <c r="B12" s="69"/>
      <c r="C12" s="19" t="s">
        <v>48</v>
      </c>
      <c r="D12" s="19" t="s">
        <v>53</v>
      </c>
      <c r="E12" s="21">
        <v>5</v>
      </c>
      <c r="F12" s="21">
        <v>5.625</v>
      </c>
      <c r="G12" s="21"/>
      <c r="H12" s="21"/>
      <c r="I12" s="21">
        <v>3</v>
      </c>
      <c r="J12" s="21">
        <v>3.375</v>
      </c>
      <c r="K12" s="21"/>
      <c r="L12" s="21"/>
      <c r="M12" s="21">
        <v>5</v>
      </c>
      <c r="N12" s="21">
        <v>5.625</v>
      </c>
      <c r="O12" s="21"/>
      <c r="P12" s="21"/>
      <c r="Q12" s="21"/>
      <c r="R12" s="21"/>
      <c r="S12" s="21"/>
      <c r="T12" s="21"/>
      <c r="U12" s="11">
        <f t="shared" ref="U12:U15" si="3">IF(SUM(E12,I12,M12,Q12)=0,"",SUM(E12,I12,M12,Q12))</f>
        <v>13</v>
      </c>
      <c r="V12" s="30" t="str">
        <f t="shared" si="0"/>
        <v/>
      </c>
      <c r="W12" s="30">
        <f t="shared" si="1"/>
        <v>14.625</v>
      </c>
      <c r="X12" s="31">
        <f t="shared" si="2"/>
        <v>0.32500000000000001</v>
      </c>
    </row>
    <row r="13" spans="1:24" ht="200.75">
      <c r="A13" s="41">
        <v>5</v>
      </c>
      <c r="B13" s="35" t="s">
        <v>43</v>
      </c>
      <c r="C13" s="19" t="s">
        <v>49</v>
      </c>
      <c r="D13" s="19" t="s">
        <v>57</v>
      </c>
      <c r="E13" s="21">
        <v>4</v>
      </c>
      <c r="F13" s="21">
        <v>4.5</v>
      </c>
      <c r="G13" s="21"/>
      <c r="H13" s="21"/>
      <c r="I13" s="21">
        <v>6</v>
      </c>
      <c r="J13" s="21">
        <v>6.75</v>
      </c>
      <c r="K13" s="21"/>
      <c r="L13" s="21"/>
      <c r="M13" s="21"/>
      <c r="N13" s="21"/>
      <c r="O13" s="21"/>
      <c r="P13" s="21"/>
      <c r="Q13" s="21"/>
      <c r="R13" s="21"/>
      <c r="S13" s="21"/>
      <c r="T13" s="21"/>
      <c r="U13" s="11">
        <f t="shared" si="3"/>
        <v>10</v>
      </c>
      <c r="V13" s="30" t="str">
        <f t="shared" si="0"/>
        <v/>
      </c>
      <c r="W13" s="30">
        <f t="shared" si="1"/>
        <v>11.25</v>
      </c>
      <c r="X13" s="31">
        <f t="shared" si="2"/>
        <v>0.25</v>
      </c>
    </row>
    <row r="14" spans="1:24" ht="130.5" customHeight="1">
      <c r="A14" s="38">
        <v>4</v>
      </c>
      <c r="B14" s="68" t="s">
        <v>44</v>
      </c>
      <c r="C14" s="36" t="s">
        <v>50</v>
      </c>
      <c r="D14" s="36" t="s">
        <v>58</v>
      </c>
      <c r="E14" s="37"/>
      <c r="F14" s="37"/>
      <c r="G14" s="37"/>
      <c r="H14" s="37"/>
      <c r="I14" s="37">
        <v>1</v>
      </c>
      <c r="J14" s="37">
        <v>1.125</v>
      </c>
      <c r="K14" s="37"/>
      <c r="L14" s="37"/>
      <c r="M14" s="37">
        <v>1</v>
      </c>
      <c r="N14" s="37">
        <v>1.125</v>
      </c>
      <c r="O14" s="37"/>
      <c r="P14" s="37"/>
      <c r="Q14" s="37">
        <v>2</v>
      </c>
      <c r="R14" s="37">
        <v>2.25</v>
      </c>
      <c r="S14" s="37"/>
      <c r="T14" s="37"/>
      <c r="U14" s="11">
        <f t="shared" si="3"/>
        <v>4</v>
      </c>
      <c r="V14" s="30" t="str">
        <f t="shared" si="0"/>
        <v/>
      </c>
      <c r="W14" s="30">
        <f t="shared" si="1"/>
        <v>4.5</v>
      </c>
      <c r="X14" s="31">
        <f t="shared" si="2"/>
        <v>0.1</v>
      </c>
    </row>
    <row r="15" spans="1:24" ht="159.75" customHeight="1">
      <c r="A15" s="38">
        <v>5</v>
      </c>
      <c r="B15" s="69"/>
      <c r="C15" s="36" t="s">
        <v>51</v>
      </c>
      <c r="D15" s="36" t="s">
        <v>56</v>
      </c>
      <c r="E15" s="37"/>
      <c r="F15" s="37"/>
      <c r="G15" s="37"/>
      <c r="H15" s="37"/>
      <c r="I15" s="37">
        <v>1</v>
      </c>
      <c r="J15" s="37">
        <v>1.125</v>
      </c>
      <c r="K15" s="37"/>
      <c r="L15" s="37"/>
      <c r="M15" s="37">
        <v>1</v>
      </c>
      <c r="N15" s="37">
        <v>1.125</v>
      </c>
      <c r="O15" s="37"/>
      <c r="P15" s="37"/>
      <c r="Q15" s="37">
        <v>2</v>
      </c>
      <c r="R15" s="37">
        <v>2.25</v>
      </c>
      <c r="S15" s="37"/>
      <c r="T15" s="37"/>
      <c r="U15" s="11">
        <f t="shared" si="3"/>
        <v>4</v>
      </c>
      <c r="V15" s="30" t="str">
        <f t="shared" si="0"/>
        <v/>
      </c>
      <c r="W15" s="30">
        <f t="shared" si="1"/>
        <v>4.5</v>
      </c>
      <c r="X15" s="31">
        <f t="shared" si="2"/>
        <v>0.1</v>
      </c>
    </row>
    <row r="16" spans="1:24" ht="18.25">
      <c r="A16" s="73" t="s">
        <v>15</v>
      </c>
      <c r="B16" s="74"/>
      <c r="C16" s="32"/>
      <c r="D16" s="32"/>
      <c r="E16" s="33">
        <f>IF(SUM(E9:E15)=0,"",SUM(E9:E15))</f>
        <v>16</v>
      </c>
      <c r="F16" s="33">
        <f>IF(SUM(F9:F15)=0,"",SUM(F9:F15))</f>
        <v>18</v>
      </c>
      <c r="G16" s="33" t="str">
        <f t="shared" ref="G16:T16" si="4">IF(SUM(G10:G13)=0,"",SUM(G10:G13))</f>
        <v/>
      </c>
      <c r="H16" s="33" t="str">
        <f t="shared" si="4"/>
        <v/>
      </c>
      <c r="I16" s="33">
        <f>IF(SUM(I9:I15)=0,"",SUM(I9:I15))</f>
        <v>12</v>
      </c>
      <c r="J16" s="33">
        <f>IF(SUM(J9:J15)=0,"",SUM(J9:J15))</f>
        <v>13.5</v>
      </c>
      <c r="K16" s="33" t="str">
        <f t="shared" si="4"/>
        <v/>
      </c>
      <c r="L16" s="33" t="str">
        <f t="shared" si="4"/>
        <v/>
      </c>
      <c r="M16" s="33">
        <f>IF(SUM(M9:M15)=0,"",SUM(M9:M15))</f>
        <v>8</v>
      </c>
      <c r="N16" s="33">
        <f>IF(SUM(N9:N15)=0,"",SUM(N9:N15))</f>
        <v>9</v>
      </c>
      <c r="O16" s="33" t="str">
        <f t="shared" si="4"/>
        <v/>
      </c>
      <c r="P16" s="33" t="str">
        <f t="shared" si="4"/>
        <v/>
      </c>
      <c r="Q16" s="33">
        <f>IF(SUM(Q9:Q15)=0,"",SUM(Q9:Q15))</f>
        <v>4</v>
      </c>
      <c r="R16" s="33">
        <f>IF(SUM(R9:R15)=0,"",SUM(R9:R15))</f>
        <v>4.5</v>
      </c>
      <c r="S16" s="33" t="str">
        <f t="shared" si="4"/>
        <v/>
      </c>
      <c r="T16" s="33" t="str">
        <f t="shared" si="4"/>
        <v/>
      </c>
      <c r="U16" s="33" t="str">
        <f>IF(SUM(U9:U15)=0,"",SUM(U9:U15)&amp;" câu")</f>
        <v>40 câu</v>
      </c>
      <c r="V16" s="30" t="str">
        <f t="shared" si="0"/>
        <v/>
      </c>
      <c r="W16" s="33" t="str">
        <f>IF(SUM(W9:W15)=0,"",SUM(W9:W15)&amp;" phút")</f>
        <v>45 phút</v>
      </c>
      <c r="X16" s="34">
        <f>SUM(X9:X15)</f>
        <v>1</v>
      </c>
    </row>
    <row r="17" spans="1:24" ht="18.25">
      <c r="A17" s="75" t="s">
        <v>16</v>
      </c>
      <c r="B17" s="76"/>
      <c r="C17" s="5"/>
      <c r="D17" s="5"/>
      <c r="E17" s="70">
        <v>0.4</v>
      </c>
      <c r="F17" s="71"/>
      <c r="G17" s="71"/>
      <c r="H17" s="72"/>
      <c r="I17" s="70">
        <v>0.3</v>
      </c>
      <c r="J17" s="71"/>
      <c r="K17" s="71"/>
      <c r="L17" s="72"/>
      <c r="M17" s="70">
        <v>0.2</v>
      </c>
      <c r="N17" s="71"/>
      <c r="O17" s="71"/>
      <c r="P17" s="72"/>
      <c r="Q17" s="70">
        <v>0.1</v>
      </c>
      <c r="R17" s="71"/>
      <c r="S17" s="71"/>
      <c r="T17" s="72"/>
      <c r="U17" s="6"/>
      <c r="V17" s="6"/>
      <c r="W17" s="6"/>
      <c r="X17" s="7"/>
    </row>
    <row r="18" spans="1:24" ht="19" thickBot="1">
      <c r="A18" s="63" t="s">
        <v>17</v>
      </c>
      <c r="B18" s="64"/>
      <c r="C18" s="8"/>
      <c r="D18" s="8"/>
      <c r="E18" s="65" t="str">
        <f>E17*10&amp;" điểm"</f>
        <v>4 điểm</v>
      </c>
      <c r="F18" s="66"/>
      <c r="G18" s="66"/>
      <c r="H18" s="67"/>
      <c r="I18" s="65" t="str">
        <f t="shared" ref="I18" si="5">I17*10&amp;" điểm"</f>
        <v>3 điểm</v>
      </c>
      <c r="J18" s="66"/>
      <c r="K18" s="66"/>
      <c r="L18" s="67"/>
      <c r="M18" s="65" t="str">
        <f t="shared" ref="M18" si="6">M17*10&amp;" điểm"</f>
        <v>2 điểm</v>
      </c>
      <c r="N18" s="66"/>
      <c r="O18" s="66"/>
      <c r="P18" s="67"/>
      <c r="Q18" s="65" t="str">
        <f t="shared" ref="Q18" si="7">Q17*10&amp;" điểm"</f>
        <v>1 điểm</v>
      </c>
      <c r="R18" s="66"/>
      <c r="S18" s="66"/>
      <c r="T18" s="67"/>
      <c r="U18" s="9"/>
      <c r="V18" s="9"/>
      <c r="W18" s="9"/>
      <c r="X18" s="10"/>
    </row>
  </sheetData>
  <mergeCells count="30">
    <mergeCell ref="Q7:T7"/>
    <mergeCell ref="A1:C1"/>
    <mergeCell ref="A2:C2"/>
    <mergeCell ref="A4:X4"/>
    <mergeCell ref="A5:X5"/>
    <mergeCell ref="A6:A8"/>
    <mergeCell ref="B6:B8"/>
    <mergeCell ref="C6:C8"/>
    <mergeCell ref="D6:D8"/>
    <mergeCell ref="E6:T6"/>
    <mergeCell ref="U6:V7"/>
    <mergeCell ref="W6:W8"/>
    <mergeCell ref="X6:X8"/>
    <mergeCell ref="E7:H7"/>
    <mergeCell ref="I7:L7"/>
    <mergeCell ref="M7:P7"/>
    <mergeCell ref="B9:B10"/>
    <mergeCell ref="B11:B12"/>
    <mergeCell ref="B14:B15"/>
    <mergeCell ref="Q17:T17"/>
    <mergeCell ref="A16:B16"/>
    <mergeCell ref="A17:B17"/>
    <mergeCell ref="E17:H17"/>
    <mergeCell ref="I17:L17"/>
    <mergeCell ref="M17:P17"/>
    <mergeCell ref="A18:B18"/>
    <mergeCell ref="E18:H18"/>
    <mergeCell ref="I18:L18"/>
    <mergeCell ref="M18:P18"/>
    <mergeCell ref="Q18:T18"/>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X20"/>
  <sheetViews>
    <sheetView tabSelected="1" zoomScale="70" zoomScaleNormal="70" workbookViewId="0">
      <selection activeCell="G10" sqref="G10"/>
    </sheetView>
  </sheetViews>
  <sheetFormatPr defaultRowHeight="14.25"/>
  <cols>
    <col min="1" max="1" width="6.125" customWidth="1"/>
    <col min="2" max="2" width="21.4140625" customWidth="1"/>
    <col min="3" max="3" width="27" customWidth="1"/>
    <col min="4" max="4" width="36.58203125" bestFit="1" customWidth="1"/>
    <col min="5" max="5" width="8.70703125" bestFit="1" customWidth="1"/>
    <col min="6" max="6" width="9.4140625" bestFit="1" customWidth="1"/>
    <col min="9" max="9" width="8.70703125" bestFit="1" customWidth="1"/>
    <col min="10" max="10" width="9.70703125" bestFit="1" customWidth="1"/>
    <col min="13" max="14" width="8.70703125" bestFit="1" customWidth="1"/>
    <col min="17" max="17" width="8.70703125" bestFit="1" customWidth="1"/>
    <col min="18" max="18" width="9.70703125" bestFit="1" customWidth="1"/>
    <col min="21" max="21" width="10.4140625" customWidth="1"/>
    <col min="23" max="23" width="12.125" bestFit="1" customWidth="1"/>
    <col min="24" max="24" width="12.08203125" bestFit="1" customWidth="1"/>
  </cols>
  <sheetData>
    <row r="1" spans="1:24" ht="25.5">
      <c r="A1" s="51" t="s">
        <v>22</v>
      </c>
      <c r="B1" s="51"/>
      <c r="C1" s="51"/>
    </row>
    <row r="2" spans="1:24" ht="25">
      <c r="A2" s="52" t="s">
        <v>23</v>
      </c>
      <c r="B2" s="52"/>
      <c r="C2" s="52"/>
    </row>
    <row r="3" spans="1:24" ht="16.75">
      <c r="A3" s="1"/>
    </row>
    <row r="4" spans="1:24" ht="30">
      <c r="A4" s="53" t="s">
        <v>59</v>
      </c>
      <c r="B4" s="53"/>
      <c r="C4" s="53"/>
      <c r="D4" s="53"/>
      <c r="E4" s="53"/>
      <c r="F4" s="53"/>
      <c r="G4" s="53"/>
      <c r="H4" s="53"/>
      <c r="I4" s="53"/>
      <c r="J4" s="53"/>
      <c r="K4" s="53"/>
      <c r="L4" s="53"/>
      <c r="M4" s="53"/>
      <c r="N4" s="53"/>
      <c r="O4" s="53"/>
      <c r="P4" s="53"/>
      <c r="Q4" s="53"/>
      <c r="R4" s="53"/>
      <c r="S4" s="53"/>
      <c r="T4" s="53"/>
      <c r="U4" s="53"/>
      <c r="V4" s="53"/>
      <c r="W4" s="53"/>
      <c r="X4" s="53"/>
    </row>
    <row r="5" spans="1:24" ht="31.7" customHeight="1" thickBot="1">
      <c r="A5" s="53" t="s">
        <v>20</v>
      </c>
      <c r="B5" s="53"/>
      <c r="C5" s="53"/>
      <c r="D5" s="53"/>
      <c r="E5" s="53"/>
      <c r="F5" s="53"/>
      <c r="G5" s="53"/>
      <c r="H5" s="53"/>
      <c r="I5" s="53"/>
      <c r="J5" s="53"/>
      <c r="K5" s="53"/>
      <c r="L5" s="53"/>
      <c r="M5" s="53"/>
      <c r="N5" s="53"/>
      <c r="O5" s="53"/>
      <c r="P5" s="53"/>
      <c r="Q5" s="53"/>
      <c r="R5" s="53"/>
      <c r="S5" s="53"/>
      <c r="T5" s="53"/>
      <c r="U5" s="53"/>
      <c r="V5" s="53"/>
      <c r="W5" s="53"/>
      <c r="X5" s="53"/>
    </row>
    <row r="6" spans="1:24" ht="21" customHeight="1">
      <c r="A6" s="61" t="s">
        <v>0</v>
      </c>
      <c r="B6" s="56" t="s">
        <v>1</v>
      </c>
      <c r="C6" s="56" t="s">
        <v>2</v>
      </c>
      <c r="D6" s="56" t="s">
        <v>18</v>
      </c>
      <c r="E6" s="54" t="s">
        <v>3</v>
      </c>
      <c r="F6" s="54"/>
      <c r="G6" s="54"/>
      <c r="H6" s="54"/>
      <c r="I6" s="54"/>
      <c r="J6" s="54"/>
      <c r="K6" s="54"/>
      <c r="L6" s="54"/>
      <c r="M6" s="54"/>
      <c r="N6" s="54"/>
      <c r="O6" s="54"/>
      <c r="P6" s="54"/>
      <c r="Q6" s="54"/>
      <c r="R6" s="54"/>
      <c r="S6" s="54"/>
      <c r="T6" s="54"/>
      <c r="U6" s="56" t="s">
        <v>4</v>
      </c>
      <c r="V6" s="56"/>
      <c r="W6" s="57" t="s">
        <v>5</v>
      </c>
      <c r="X6" s="59" t="s">
        <v>10</v>
      </c>
    </row>
    <row r="7" spans="1:24" ht="15.5">
      <c r="A7" s="62"/>
      <c r="B7" s="55"/>
      <c r="C7" s="55"/>
      <c r="D7" s="55"/>
      <c r="E7" s="55" t="s">
        <v>6</v>
      </c>
      <c r="F7" s="55"/>
      <c r="G7" s="55"/>
      <c r="H7" s="55"/>
      <c r="I7" s="55" t="s">
        <v>7</v>
      </c>
      <c r="J7" s="55"/>
      <c r="K7" s="55"/>
      <c r="L7" s="55"/>
      <c r="M7" s="55" t="s">
        <v>8</v>
      </c>
      <c r="N7" s="55"/>
      <c r="O7" s="55"/>
      <c r="P7" s="55"/>
      <c r="Q7" s="55" t="s">
        <v>9</v>
      </c>
      <c r="R7" s="55"/>
      <c r="S7" s="55"/>
      <c r="T7" s="55"/>
      <c r="U7" s="55"/>
      <c r="V7" s="55"/>
      <c r="W7" s="58"/>
      <c r="X7" s="60"/>
    </row>
    <row r="8" spans="1:24" ht="14.9" customHeight="1">
      <c r="A8" s="62"/>
      <c r="B8" s="55"/>
      <c r="C8" s="55"/>
      <c r="D8" s="55"/>
      <c r="E8" s="2" t="s">
        <v>11</v>
      </c>
      <c r="F8" s="3" t="s">
        <v>13</v>
      </c>
      <c r="G8" s="3" t="s">
        <v>12</v>
      </c>
      <c r="H8" s="3" t="s">
        <v>13</v>
      </c>
      <c r="I8" s="3" t="s">
        <v>11</v>
      </c>
      <c r="J8" s="3" t="s">
        <v>13</v>
      </c>
      <c r="K8" s="3" t="s">
        <v>12</v>
      </c>
      <c r="L8" s="3" t="s">
        <v>13</v>
      </c>
      <c r="M8" s="3" t="s">
        <v>11</v>
      </c>
      <c r="N8" s="3" t="s">
        <v>13</v>
      </c>
      <c r="O8" s="4" t="s">
        <v>12</v>
      </c>
      <c r="P8" s="3" t="s">
        <v>13</v>
      </c>
      <c r="Q8" s="3" t="s">
        <v>11</v>
      </c>
      <c r="R8" s="3" t="s">
        <v>13</v>
      </c>
      <c r="S8" s="3" t="s">
        <v>12</v>
      </c>
      <c r="T8" s="3" t="s">
        <v>13</v>
      </c>
      <c r="U8" s="3" t="s">
        <v>11</v>
      </c>
      <c r="V8" s="3" t="s">
        <v>14</v>
      </c>
      <c r="W8" s="58"/>
      <c r="X8" s="60"/>
    </row>
    <row r="9" spans="1:24" ht="146">
      <c r="A9" s="20">
        <v>1</v>
      </c>
      <c r="B9" s="107" t="s">
        <v>62</v>
      </c>
      <c r="C9" s="19" t="s">
        <v>60</v>
      </c>
      <c r="D9" s="19" t="s">
        <v>72</v>
      </c>
      <c r="E9" s="21">
        <v>3</v>
      </c>
      <c r="F9" s="21">
        <v>3</v>
      </c>
      <c r="G9" s="21"/>
      <c r="H9" s="21"/>
      <c r="I9" s="21"/>
      <c r="J9" s="21"/>
      <c r="K9" s="21"/>
      <c r="L9" s="21"/>
      <c r="M9" s="21"/>
      <c r="N9" s="21"/>
      <c r="O9" s="21"/>
      <c r="P9" s="21"/>
      <c r="Q9" s="21"/>
      <c r="R9" s="21"/>
      <c r="S9" s="21"/>
      <c r="T9" s="21"/>
      <c r="U9" s="11">
        <f>IF(SUM(E9,I9,M9,Q9)=0,"",SUM(E9,I9,M9,Q9))</f>
        <v>3</v>
      </c>
      <c r="V9" s="11" t="str">
        <f>IF(SUM(G9,K9,O9,S9)=0,"",SUM(G9,K9,O9,S9))</f>
        <v/>
      </c>
      <c r="W9" s="11">
        <f>IF(SUM(F9,H9,J9,L9,N9,P9,R9,T9)=0,"",SUM(F9,H9,J9,L9,N9,P9,R9,T9))</f>
        <v>3</v>
      </c>
      <c r="X9" s="12">
        <f>IF(U9="",0,U9*0.3/10)+IF(V9="",0,V9*1/10)</f>
        <v>0.09</v>
      </c>
    </row>
    <row r="10" spans="1:24" ht="309.75">
      <c r="A10" s="20">
        <v>2</v>
      </c>
      <c r="B10" s="108"/>
      <c r="C10" s="19" t="s">
        <v>61</v>
      </c>
      <c r="D10" s="19" t="s">
        <v>78</v>
      </c>
      <c r="E10" s="21">
        <v>2</v>
      </c>
      <c r="F10" s="21">
        <v>2</v>
      </c>
      <c r="G10" s="21"/>
      <c r="H10" s="21"/>
      <c r="I10" s="21">
        <v>1</v>
      </c>
      <c r="J10" s="21">
        <v>1</v>
      </c>
      <c r="K10" s="21"/>
      <c r="L10" s="21"/>
      <c r="M10" s="21">
        <v>3</v>
      </c>
      <c r="N10" s="21">
        <v>3</v>
      </c>
      <c r="O10" s="21"/>
      <c r="P10" s="21"/>
      <c r="Q10" s="21">
        <v>1</v>
      </c>
      <c r="R10" s="21">
        <v>1</v>
      </c>
      <c r="S10" s="21"/>
      <c r="T10" s="21"/>
      <c r="U10" s="11">
        <f t="shared" ref="U10" si="0">IF(SUM(E10,I10,M10,Q10)=0,"",SUM(E10,I10,M10,Q10))</f>
        <v>7</v>
      </c>
      <c r="V10" s="11" t="str">
        <f t="shared" ref="V10" si="1">IF(SUM(G10,K10,O10,S10)=0,"",SUM(G10,K10,O10,S10))</f>
        <v/>
      </c>
      <c r="W10" s="11">
        <f t="shared" ref="W10" si="2">IF(SUM(F10,H10,J10,L10,N10,P10,R10,T10)=0,"",SUM(F10,H10,J10,L10,N10,P10,R10,T10))</f>
        <v>7</v>
      </c>
      <c r="X10" s="12">
        <f t="shared" ref="X10:X17" si="3">IF(U10="",0,U10*0.3/10)+IF(V10="",0,V10*1/10)</f>
        <v>0.21000000000000002</v>
      </c>
    </row>
    <row r="11" spans="1:24" ht="175.9" customHeight="1">
      <c r="A11" s="20">
        <v>3</v>
      </c>
      <c r="B11" s="107" t="s">
        <v>64</v>
      </c>
      <c r="C11" s="19" t="s">
        <v>63</v>
      </c>
      <c r="D11" s="19" t="s">
        <v>73</v>
      </c>
      <c r="E11" s="21">
        <v>1</v>
      </c>
      <c r="F11" s="21">
        <v>1</v>
      </c>
      <c r="G11" s="21"/>
      <c r="H11" s="21"/>
      <c r="I11" s="21">
        <v>2</v>
      </c>
      <c r="J11" s="21">
        <v>2</v>
      </c>
      <c r="K11" s="21"/>
      <c r="L11" s="21"/>
      <c r="M11" s="21">
        <v>1</v>
      </c>
      <c r="N11" s="21">
        <v>1</v>
      </c>
      <c r="O11" s="21"/>
      <c r="P11" s="21"/>
      <c r="Q11" s="21">
        <v>1</v>
      </c>
      <c r="R11" s="21">
        <v>1</v>
      </c>
      <c r="S11" s="21"/>
      <c r="T11" s="21"/>
      <c r="U11" s="11">
        <f t="shared" ref="U11:U17" si="4">IF(SUM(E11,I11,M11,Q11)=0,"",SUM(E11,I11,M11,Q11))</f>
        <v>5</v>
      </c>
      <c r="V11" s="11" t="str">
        <f t="shared" ref="V11:V17" si="5">IF(SUM(G11,K11,O11,S11)=0,"",SUM(G11,K11,O11,S11))</f>
        <v/>
      </c>
      <c r="W11" s="11">
        <f t="shared" ref="W11:W17" si="6">IF(SUM(F11,H11,J11,L11,N11,P11,R11,T11)=0,"",SUM(F11,H11,J11,L11,N11,P11,R11,T11))</f>
        <v>5</v>
      </c>
      <c r="X11" s="12">
        <f t="shared" si="3"/>
        <v>0.15</v>
      </c>
    </row>
    <row r="12" spans="1:24" ht="175.9" customHeight="1">
      <c r="A12" s="20">
        <v>4</v>
      </c>
      <c r="B12" s="108"/>
      <c r="C12" s="19" t="s">
        <v>65</v>
      </c>
      <c r="D12" s="19" t="s">
        <v>74</v>
      </c>
      <c r="E12" s="21">
        <v>1</v>
      </c>
      <c r="F12" s="21">
        <v>1</v>
      </c>
      <c r="G12" s="21"/>
      <c r="H12" s="21"/>
      <c r="I12" s="21">
        <v>1</v>
      </c>
      <c r="J12" s="21">
        <v>1</v>
      </c>
      <c r="K12" s="21"/>
      <c r="L12" s="21"/>
      <c r="M12" s="21"/>
      <c r="N12" s="21"/>
      <c r="O12" s="21"/>
      <c r="P12" s="21"/>
      <c r="Q12" s="21"/>
      <c r="R12" s="21"/>
      <c r="S12" s="21"/>
      <c r="T12" s="21"/>
      <c r="U12" s="11">
        <f t="shared" si="4"/>
        <v>2</v>
      </c>
      <c r="V12" s="11" t="str">
        <f t="shared" si="5"/>
        <v/>
      </c>
      <c r="W12" s="11">
        <f t="shared" si="6"/>
        <v>2</v>
      </c>
      <c r="X12" s="12">
        <f t="shared" si="3"/>
        <v>0.06</v>
      </c>
    </row>
    <row r="13" spans="1:24" ht="175.9" customHeight="1">
      <c r="A13" s="20">
        <v>5</v>
      </c>
      <c r="B13" s="108"/>
      <c r="C13" s="19" t="s">
        <v>66</v>
      </c>
      <c r="D13" s="19" t="s">
        <v>75</v>
      </c>
      <c r="E13" s="21">
        <v>2</v>
      </c>
      <c r="F13" s="21">
        <v>2</v>
      </c>
      <c r="G13" s="21"/>
      <c r="H13" s="21"/>
      <c r="I13" s="21">
        <v>1</v>
      </c>
      <c r="J13" s="21">
        <v>1</v>
      </c>
      <c r="K13" s="21"/>
      <c r="L13" s="21"/>
      <c r="M13" s="21"/>
      <c r="N13" s="21"/>
      <c r="O13" s="21"/>
      <c r="P13" s="21"/>
      <c r="Q13" s="21"/>
      <c r="R13" s="21"/>
      <c r="S13" s="21"/>
      <c r="T13" s="21"/>
      <c r="U13" s="11">
        <f t="shared" si="4"/>
        <v>3</v>
      </c>
      <c r="V13" s="11" t="str">
        <f t="shared" si="5"/>
        <v/>
      </c>
      <c r="W13" s="11">
        <f t="shared" si="6"/>
        <v>3</v>
      </c>
      <c r="X13" s="12">
        <f t="shared" si="3"/>
        <v>0.09</v>
      </c>
    </row>
    <row r="14" spans="1:24" ht="73">
      <c r="A14" s="20">
        <v>6</v>
      </c>
      <c r="B14" s="107" t="s">
        <v>67</v>
      </c>
      <c r="C14" s="19" t="s">
        <v>68</v>
      </c>
      <c r="D14" s="19" t="s">
        <v>79</v>
      </c>
      <c r="E14" s="21"/>
      <c r="F14" s="21"/>
      <c r="G14" s="21">
        <v>1</v>
      </c>
      <c r="H14" s="21">
        <v>6</v>
      </c>
      <c r="I14" s="21"/>
      <c r="J14" s="21"/>
      <c r="K14" s="21"/>
      <c r="L14" s="21"/>
      <c r="M14" s="21"/>
      <c r="N14" s="21"/>
      <c r="O14" s="21"/>
      <c r="P14" s="21"/>
      <c r="Q14" s="21"/>
      <c r="R14" s="21"/>
      <c r="S14" s="21"/>
      <c r="T14" s="21"/>
      <c r="U14" s="11" t="str">
        <f t="shared" si="4"/>
        <v/>
      </c>
      <c r="V14" s="11">
        <f t="shared" si="5"/>
        <v>1</v>
      </c>
      <c r="W14" s="11">
        <f t="shared" si="6"/>
        <v>6</v>
      </c>
      <c r="X14" s="12">
        <f t="shared" si="3"/>
        <v>0.1</v>
      </c>
    </row>
    <row r="15" spans="1:24" ht="115.9" customHeight="1">
      <c r="A15" s="20">
        <v>7</v>
      </c>
      <c r="B15" s="108"/>
      <c r="C15" s="19" t="s">
        <v>69</v>
      </c>
      <c r="D15" s="19" t="s">
        <v>76</v>
      </c>
      <c r="E15" s="21"/>
      <c r="F15" s="21"/>
      <c r="G15" s="21"/>
      <c r="H15" s="21"/>
      <c r="I15" s="21"/>
      <c r="J15" s="21"/>
      <c r="K15" s="21">
        <v>1</v>
      </c>
      <c r="L15" s="21">
        <v>6</v>
      </c>
      <c r="M15" s="21"/>
      <c r="N15" s="21"/>
      <c r="O15" s="21"/>
      <c r="P15" s="21"/>
      <c r="Q15" s="21"/>
      <c r="R15" s="21"/>
      <c r="S15" s="21"/>
      <c r="T15" s="21"/>
      <c r="U15" s="11" t="str">
        <f t="shared" si="4"/>
        <v/>
      </c>
      <c r="V15" s="11">
        <f t="shared" si="5"/>
        <v>1</v>
      </c>
      <c r="W15" s="11">
        <f t="shared" si="6"/>
        <v>6</v>
      </c>
      <c r="X15" s="12">
        <f t="shared" si="3"/>
        <v>0.1</v>
      </c>
    </row>
    <row r="16" spans="1:24" ht="115.9" customHeight="1">
      <c r="A16" s="20">
        <v>8</v>
      </c>
      <c r="B16" s="108"/>
      <c r="C16" s="19" t="s">
        <v>70</v>
      </c>
      <c r="D16" s="19" t="s">
        <v>80</v>
      </c>
      <c r="E16" s="21"/>
      <c r="F16" s="21"/>
      <c r="G16" s="21"/>
      <c r="H16" s="21"/>
      <c r="I16" s="21"/>
      <c r="J16" s="21"/>
      <c r="K16" s="21"/>
      <c r="L16" s="21"/>
      <c r="M16" s="21"/>
      <c r="N16" s="21"/>
      <c r="O16" s="21">
        <v>1</v>
      </c>
      <c r="P16" s="21">
        <v>6.5</v>
      </c>
      <c r="Q16" s="21"/>
      <c r="R16" s="21"/>
      <c r="S16" s="21"/>
      <c r="T16" s="21"/>
      <c r="U16" s="11" t="str">
        <f t="shared" si="4"/>
        <v/>
      </c>
      <c r="V16" s="11">
        <f t="shared" si="5"/>
        <v>1</v>
      </c>
      <c r="W16" s="11">
        <f t="shared" si="6"/>
        <v>6.5</v>
      </c>
      <c r="X16" s="12">
        <f t="shared" si="3"/>
        <v>0.1</v>
      </c>
    </row>
    <row r="17" spans="1:24" ht="36.5">
      <c r="A17" s="20">
        <v>9</v>
      </c>
      <c r="B17" s="108"/>
      <c r="C17" s="19" t="s">
        <v>71</v>
      </c>
      <c r="D17" s="19" t="s">
        <v>77</v>
      </c>
      <c r="E17" s="21"/>
      <c r="F17" s="21"/>
      <c r="G17" s="21">
        <v>1</v>
      </c>
      <c r="H17" s="21">
        <v>6.5</v>
      </c>
      <c r="I17" s="21"/>
      <c r="J17" s="21"/>
      <c r="K17" s="21"/>
      <c r="L17" s="21"/>
      <c r="M17" s="21"/>
      <c r="N17" s="21"/>
      <c r="O17" s="21"/>
      <c r="P17" s="21"/>
      <c r="Q17" s="21"/>
      <c r="R17" s="21"/>
      <c r="S17" s="21"/>
      <c r="T17" s="21"/>
      <c r="U17" s="11" t="str">
        <f t="shared" si="4"/>
        <v/>
      </c>
      <c r="V17" s="11">
        <f t="shared" si="5"/>
        <v>1</v>
      </c>
      <c r="W17" s="11">
        <f t="shared" si="6"/>
        <v>6.5</v>
      </c>
      <c r="X17" s="12">
        <f t="shared" si="3"/>
        <v>0.1</v>
      </c>
    </row>
    <row r="18" spans="1:24" ht="17.75">
      <c r="A18" s="105" t="s">
        <v>15</v>
      </c>
      <c r="B18" s="106"/>
      <c r="C18" s="23"/>
      <c r="D18" s="23"/>
      <c r="E18" s="26">
        <f t="shared" ref="E18:T18" si="7">IF(SUM(E9:E17)=0,"",SUM(E9:E17))</f>
        <v>9</v>
      </c>
      <c r="F18" s="26">
        <f t="shared" si="7"/>
        <v>9</v>
      </c>
      <c r="G18" s="26">
        <f t="shared" si="7"/>
        <v>2</v>
      </c>
      <c r="H18" s="26">
        <f t="shared" si="7"/>
        <v>12.5</v>
      </c>
      <c r="I18" s="26">
        <f t="shared" si="7"/>
        <v>5</v>
      </c>
      <c r="J18" s="26">
        <f t="shared" si="7"/>
        <v>5</v>
      </c>
      <c r="K18" s="26">
        <f t="shared" si="7"/>
        <v>1</v>
      </c>
      <c r="L18" s="26">
        <f t="shared" si="7"/>
        <v>6</v>
      </c>
      <c r="M18" s="26">
        <f t="shared" si="7"/>
        <v>4</v>
      </c>
      <c r="N18" s="26">
        <f t="shared" si="7"/>
        <v>4</v>
      </c>
      <c r="O18" s="26">
        <f t="shared" si="7"/>
        <v>1</v>
      </c>
      <c r="P18" s="26">
        <f t="shared" si="7"/>
        <v>6.5</v>
      </c>
      <c r="Q18" s="26">
        <f t="shared" si="7"/>
        <v>2</v>
      </c>
      <c r="R18" s="26">
        <f t="shared" si="7"/>
        <v>2</v>
      </c>
      <c r="S18" s="26" t="str">
        <f t="shared" si="7"/>
        <v/>
      </c>
      <c r="T18" s="26" t="str">
        <f t="shared" si="7"/>
        <v/>
      </c>
      <c r="U18" s="26" t="str">
        <f>IF(SUM(U9:U17)=0,"",SUM(U9:U17)&amp;" câu")</f>
        <v>20 câu</v>
      </c>
      <c r="V18" s="26" t="str">
        <f>IF(SUM(V9:V17)=0,"",SUM(V9:V17)&amp;" câu")</f>
        <v>4 câu</v>
      </c>
      <c r="W18" s="26" t="str">
        <f>IF(SUM(W9:W17)=0,"",SUM(W9:W17)&amp;" phút")</f>
        <v>45 phút</v>
      </c>
      <c r="X18" s="34">
        <f>SUM(X9:X17)</f>
        <v>0.99999999999999989</v>
      </c>
    </row>
    <row r="19" spans="1:24" ht="18.25">
      <c r="A19" s="105" t="s">
        <v>16</v>
      </c>
      <c r="B19" s="106"/>
      <c r="C19" s="23"/>
      <c r="D19" s="23"/>
      <c r="E19" s="101">
        <f>(E18*0.3+G18*1)/10</f>
        <v>0.46999999999999992</v>
      </c>
      <c r="F19" s="101"/>
      <c r="G19" s="101"/>
      <c r="H19" s="101"/>
      <c r="I19" s="101">
        <f>(I18*0.3+K18*1)/10</f>
        <v>0.25</v>
      </c>
      <c r="J19" s="101"/>
      <c r="K19" s="101"/>
      <c r="L19" s="101"/>
      <c r="M19" s="101">
        <f>(M18*0.3+O18*1)/10</f>
        <v>0.22000000000000003</v>
      </c>
      <c r="N19" s="101"/>
      <c r="O19" s="101"/>
      <c r="P19" s="101"/>
      <c r="Q19" s="101">
        <f>(Q18*0.3)/10</f>
        <v>0.06</v>
      </c>
      <c r="R19" s="101"/>
      <c r="S19" s="101"/>
      <c r="T19" s="101"/>
      <c r="U19" s="24"/>
      <c r="V19" s="24"/>
      <c r="W19" s="24"/>
      <c r="X19" s="22"/>
    </row>
    <row r="20" spans="1:24" ht="19" thickBot="1">
      <c r="A20" s="102" t="s">
        <v>17</v>
      </c>
      <c r="B20" s="103"/>
      <c r="C20" s="25"/>
      <c r="D20" s="25"/>
      <c r="E20" s="104" t="str">
        <f>E19*10&amp;" điểm"</f>
        <v>4.7 điểm</v>
      </c>
      <c r="F20" s="104"/>
      <c r="G20" s="104"/>
      <c r="H20" s="104"/>
      <c r="I20" s="104" t="str">
        <f t="shared" ref="I20" si="8">I19*10&amp;" điểm"</f>
        <v>2.5 điểm</v>
      </c>
      <c r="J20" s="104"/>
      <c r="K20" s="104"/>
      <c r="L20" s="104"/>
      <c r="M20" s="104" t="str">
        <f t="shared" ref="M20" si="9">M19*10&amp;" điểm"</f>
        <v>2.2 điểm</v>
      </c>
      <c r="N20" s="104"/>
      <c r="O20" s="104"/>
      <c r="P20" s="104"/>
      <c r="Q20" s="104" t="str">
        <f t="shared" ref="Q20" si="10">Q19*10&amp;" điểm"</f>
        <v>0.6 điểm</v>
      </c>
      <c r="R20" s="104"/>
      <c r="S20" s="104"/>
      <c r="T20" s="104"/>
      <c r="U20" s="25"/>
      <c r="V20" s="25"/>
      <c r="W20" s="25"/>
      <c r="X20" s="161" t="str">
        <f t="shared" ref="X19:X20" si="11">IF(U20="","",U20*0.3/6)</f>
        <v/>
      </c>
    </row>
  </sheetData>
  <mergeCells count="30">
    <mergeCell ref="B9:B10"/>
    <mergeCell ref="B14:B17"/>
    <mergeCell ref="W6:W8"/>
    <mergeCell ref="X6:X8"/>
    <mergeCell ref="E7:H7"/>
    <mergeCell ref="I7:L7"/>
    <mergeCell ref="M7:P7"/>
    <mergeCell ref="Q7:T7"/>
    <mergeCell ref="B6:B8"/>
    <mergeCell ref="C6:C8"/>
    <mergeCell ref="D6:D8"/>
    <mergeCell ref="E6:T6"/>
    <mergeCell ref="U6:V7"/>
    <mergeCell ref="B11:B13"/>
    <mergeCell ref="A1:C1"/>
    <mergeCell ref="A2:C2"/>
    <mergeCell ref="Q19:T19"/>
    <mergeCell ref="A20:B20"/>
    <mergeCell ref="E20:H20"/>
    <mergeCell ref="I20:L20"/>
    <mergeCell ref="M20:P20"/>
    <mergeCell ref="Q20:T20"/>
    <mergeCell ref="A18:B18"/>
    <mergeCell ref="A19:B19"/>
    <mergeCell ref="E19:H19"/>
    <mergeCell ref="I19:L19"/>
    <mergeCell ref="M19:P19"/>
    <mergeCell ref="A4:X4"/>
    <mergeCell ref="A5:X5"/>
    <mergeCell ref="A6:A8"/>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Động từ dùng trong chuẩn KTKN</vt:lpstr>
      <vt:lpstr>Lớp 10</vt:lpstr>
      <vt:lpstr>Lớp 11</vt:lpstr>
      <vt:lpstr>Lớp 12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MC</dc:creator>
  <cp:lastModifiedBy>MC</cp:lastModifiedBy>
  <dcterms:created xsi:type="dcterms:W3CDTF">2020-11-26T05:08:34Z</dcterms:created>
  <dcterms:modified xsi:type="dcterms:W3CDTF">2021-04-11T15:38:22Z</dcterms:modified>
</cp:coreProperties>
</file>